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Рабочий стол\Saxzodbek\"/>
    </mc:Choice>
  </mc:AlternateContent>
  <xr:revisionPtr revIDLastSave="0" documentId="13_ncr:1_{0812CC5A-7861-4830-9EE3-6FBC12424CE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1-чорак." sheetId="1" r:id="rId1"/>
    <sheet name="2 - чорак" sheetId="2" r:id="rId2"/>
    <sheet name="3 - чорак" sheetId="3" r:id="rId3"/>
  </sheets>
  <externalReferences>
    <externalReference r:id="rId4"/>
  </externalReferences>
  <definedNames>
    <definedName name="_xlnm._FilterDatabase" localSheetId="0" hidden="1">'1-чорак.'!$A$2:$O$160</definedName>
    <definedName name="_xlnm._FilterDatabase" localSheetId="1" hidden="1">'2 - чорак'!$A$2:$S$129</definedName>
    <definedName name="_xlnm._FilterDatabase" localSheetId="2" hidden="1">'3 - чорак'!$A$2:$S$138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" l="1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23" i="2"/>
  <c r="M13" i="2"/>
  <c r="M14" i="2"/>
  <c r="M15" i="2"/>
  <c r="M16" i="2"/>
  <c r="M17" i="2"/>
  <c r="M18" i="2"/>
  <c r="M19" i="2"/>
  <c r="M20" i="2"/>
  <c r="M21" i="2"/>
  <c r="M22" i="2"/>
  <c r="M12" i="2"/>
  <c r="M4" i="2"/>
  <c r="M5" i="2"/>
  <c r="M6" i="2"/>
  <c r="M7" i="2"/>
  <c r="M8" i="2"/>
  <c r="M9" i="2"/>
  <c r="M10" i="2"/>
  <c r="M11" i="2"/>
  <c r="M3" i="2"/>
  <c r="O205" i="3" l="1"/>
  <c r="L194" i="3"/>
  <c r="I194" i="3"/>
  <c r="M159" i="3"/>
  <c r="L152" i="3"/>
  <c r="O152" i="3" s="1"/>
  <c r="H149" i="3"/>
  <c r="H148" i="3"/>
  <c r="H146" i="3"/>
  <c r="H144" i="3"/>
  <c r="L142" i="3"/>
  <c r="O142" i="3" s="1"/>
  <c r="I138" i="3"/>
  <c r="G138" i="3"/>
  <c r="S16" i="3"/>
  <c r="S16" i="2"/>
  <c r="N188" i="1"/>
  <c r="H170" i="1"/>
  <c r="H166" i="1"/>
  <c r="H164" i="1"/>
  <c r="I160" i="1"/>
  <c r="H168" i="1" s="1"/>
  <c r="G160" i="1"/>
  <c r="S16" i="1"/>
  <c r="H151" i="3" l="1"/>
  <c r="O154" i="3" s="1"/>
</calcChain>
</file>

<file path=xl/sharedStrings.xml><?xml version="1.0" encoding="utf-8"?>
<sst xmlns="http://schemas.openxmlformats.org/spreadsheetml/2006/main" count="1356" uniqueCount="400">
  <si>
    <t>Т/Р</t>
  </si>
  <si>
    <t>Харид мақсади</t>
  </si>
  <si>
    <t>Етказиб берувчи номи</t>
  </si>
  <si>
    <t>ИНН</t>
  </si>
  <si>
    <t xml:space="preserve">шартнома </t>
  </si>
  <si>
    <t>Етказиб берувчига ўтказилган маблағ</t>
  </si>
  <si>
    <t>филиал</t>
  </si>
  <si>
    <t>рақами</t>
  </si>
  <si>
    <t>санаси</t>
  </si>
  <si>
    <t>жами</t>
  </si>
  <si>
    <t>сана</t>
  </si>
  <si>
    <t>сумма</t>
  </si>
  <si>
    <t>Календарь</t>
  </si>
  <si>
    <t>MCHJ CENTRIS-PRINT</t>
  </si>
  <si>
    <t>Бошқарув</t>
  </si>
  <si>
    <t>Услуга по широкоформатному печатанию баннеров</t>
  </si>
  <si>
    <t>YUSUFOV XURSHID TO‘LQIN O‘G‘LI</t>
  </si>
  <si>
    <t>07.01.2023 </t>
  </si>
  <si>
    <t>Бухоро</t>
  </si>
  <si>
    <t>Бумага туалетная</t>
  </si>
  <si>
    <t>ООО PC MAX</t>
  </si>
  <si>
    <t>Бумага офсетная</t>
  </si>
  <si>
    <t>Жиззах канс Савдо МЧЖ</t>
  </si>
  <si>
    <t>Жиззах</t>
  </si>
  <si>
    <t>Принтер</t>
  </si>
  <si>
    <t>MUNAVVAR NUR BARAKA X.K</t>
  </si>
  <si>
    <t>Самарқанд</t>
  </si>
  <si>
    <t>Папка</t>
  </si>
  <si>
    <t>АРАКС КУП СОХАЛИ КК</t>
  </si>
  <si>
    <t>Хоразм</t>
  </si>
  <si>
    <t>Скоросшиватель</t>
  </si>
  <si>
    <t>Кондиционер бытовой</t>
  </si>
  <si>
    <t>SAM ZARSHED MCHJ</t>
  </si>
  <si>
    <t>Наманган</t>
  </si>
  <si>
    <t>Дизель - генератор</t>
  </si>
  <si>
    <t>JAMSHID MUSLIM DIAMOND MCHJ</t>
  </si>
  <si>
    <t>Вода питьевая упакованная</t>
  </si>
  <si>
    <t>ООО JIVCHIK BEVERAGES</t>
  </si>
  <si>
    <t>Органайзер металлический</t>
  </si>
  <si>
    <t>Ручка канцелярская</t>
  </si>
  <si>
    <t>Деловой журнал</t>
  </si>
  <si>
    <t>Кресло офисное</t>
  </si>
  <si>
    <t>AZIMJON FAYZ INVEST МЧЖ</t>
  </si>
  <si>
    <t>Ковер</t>
  </si>
  <si>
    <t>Услуги по изготовление букв из акрила</t>
  </si>
  <si>
    <t>ООО "FLY TRADE AVTO GROUP</t>
  </si>
  <si>
    <t>Тошкент вилояти</t>
  </si>
  <si>
    <t>Аккумулятор свинцовый для запуска поршневых двигателей</t>
  </si>
  <si>
    <t>ЧП MUNIBAHON SAVDO</t>
  </si>
  <si>
    <t>Фарғона</t>
  </si>
  <si>
    <t>Сервис и обслуживания компьютеров и офисного оборудования</t>
  </si>
  <si>
    <t>Kim Yevgeniy Gerasimovich</t>
  </si>
  <si>
    <t>Бумага и изделия из бумаги</t>
  </si>
  <si>
    <t>Ауксион</t>
  </si>
  <si>
    <t>Контроллер</t>
  </si>
  <si>
    <t>ООО IT-PROGRESS-TRADE</t>
  </si>
  <si>
    <t>Моноблок</t>
  </si>
  <si>
    <t>NUR-DI-MOD MCHJ</t>
  </si>
  <si>
    <t>Камера видеонаблюдения</t>
  </si>
  <si>
    <t>DONIYOR-DIYOR-DAMIRBEK OK</t>
  </si>
  <si>
    <t>Услуги по монтажу и установке системы вентиляции и кондиционирования</t>
  </si>
  <si>
    <t>YATT AXMATOV SUXROB AMON UGLI</t>
  </si>
  <si>
    <t>Услуги по печатанию рекламной продукции</t>
  </si>
  <si>
    <t>Услуги по заправке и восстановление картриджей</t>
  </si>
  <si>
    <t>Ахмедов Ахтам Ходжаевич</t>
  </si>
  <si>
    <t>Настольный осветительный прибор</t>
  </si>
  <si>
    <t>ООО PROMOSTOCK</t>
  </si>
  <si>
    <t>Набор мебели для кабинета руководителя</t>
  </si>
  <si>
    <t>ООО BELLA CASA MEBEL</t>
  </si>
  <si>
    <t>ЧП "IDEAL RESULT OFFICIAL"</t>
  </si>
  <si>
    <t>"ENEXFIN" MCHJ</t>
  </si>
  <si>
    <t>Услуги по обучению на коррективных курсах, предоставляемые учебными центрами</t>
  </si>
  <si>
    <t>НОУ ILMFANRIVOJ</t>
  </si>
  <si>
    <t>Услуга организация учебного семинара</t>
  </si>
  <si>
    <t>CERT ACADEMY GROUP ЧП</t>
  </si>
  <si>
    <t>Набор канцелярский подарочный</t>
  </si>
  <si>
    <t>EXTENSIVE AIR MChJ</t>
  </si>
  <si>
    <t>AMINJON KANS SAVDO MCHJ</t>
  </si>
  <si>
    <t>Многофункциональное устройство (МФУ)</t>
  </si>
  <si>
    <t>FOTIMA JAVOHIR NODIR МЧЖ</t>
  </si>
  <si>
    <t>Электрообогреватель</t>
  </si>
  <si>
    <t>MAX COMPUTERS MCHJ</t>
  </si>
  <si>
    <t>Бумага для офисной техники цветная</t>
  </si>
  <si>
    <t>ЯККА ТАРТИБДАГИ ТАДБИРКОР</t>
  </si>
  <si>
    <t>Навоий</t>
  </si>
  <si>
    <t>Бланк Формы №Т2</t>
  </si>
  <si>
    <t>DELTA PRINT SERVICE</t>
  </si>
  <si>
    <t>LEADING MIRZACHUL GUYS MCHJ</t>
  </si>
  <si>
    <t>Сирдарё</t>
  </si>
  <si>
    <t>Ковролин</t>
  </si>
  <si>
    <t>ООО EVRO-CARPET</t>
  </si>
  <si>
    <t>16 650 000,00</t>
  </si>
  <si>
    <t>Полиграфическая продукция</t>
  </si>
  <si>
    <t>IBROHIM ELIT BIZNES MCHJ</t>
  </si>
  <si>
    <t>Услуга по разработке проектно-сметных работ</t>
  </si>
  <si>
    <t>GRAND DEVELOPMENT PROJECT MCHJ</t>
  </si>
  <si>
    <t>Услуги издательские</t>
  </si>
  <si>
    <t>Шины пневматические для легкового автомобиля</t>
  </si>
  <si>
    <t>Yakka Tartibdagi Tadbirkor</t>
  </si>
  <si>
    <t>Оборудование компьютерное, электронное и оптическое</t>
  </si>
  <si>
    <t>Unversalxarid</t>
  </si>
  <si>
    <t>Бумага для офисной техники белая</t>
  </si>
  <si>
    <t>ООО XIVA XAZINA NUR</t>
  </si>
  <si>
    <t>"ELITE BOTTLERS" ХК</t>
  </si>
  <si>
    <t>Набор офисной мебели</t>
  </si>
  <si>
    <t>ООО CENTRIS</t>
  </si>
  <si>
    <t>Конверт почтовый бумажный</t>
  </si>
  <si>
    <t>GRAND AL-AZIZ TRADE MCHJ</t>
  </si>
  <si>
    <t>Тонер</t>
  </si>
  <si>
    <t>MARS SMART SALE MCHJ</t>
  </si>
  <si>
    <t>Тошкент шаҳар</t>
  </si>
  <si>
    <t>Ковровая дорожка</t>
  </si>
  <si>
    <t>ЯТТ Курбанов Абдурахмон</t>
  </si>
  <si>
    <t>Андижон</t>
  </si>
  <si>
    <t>ООО TOZA SUV PLYUS</t>
  </si>
  <si>
    <t>БЕНЕТ МЧЖ</t>
  </si>
  <si>
    <t>ООО UMARIM</t>
  </si>
  <si>
    <t>Скрепки металлические</t>
  </si>
  <si>
    <t>ЧП SERGELI OBOD DIYOR</t>
  </si>
  <si>
    <t>СП SAM LEADER-COMPUTERS N</t>
  </si>
  <si>
    <t>Блокнот</t>
  </si>
  <si>
    <t>ЧП GUANGZHOU TRADING COMPANY</t>
  </si>
  <si>
    <t>ООО SHERZOD STATIONERY</t>
  </si>
  <si>
    <t>Телефонный аппарат</t>
  </si>
  <si>
    <t>JASUR SARKOR YANGI HAYOT BIZNES MCHJ</t>
  </si>
  <si>
    <t>Пылесос бытовой</t>
  </si>
  <si>
    <t>ООО EVRO SAVDO</t>
  </si>
  <si>
    <t>ООО ABDULLOX ELEKTRONICS</t>
  </si>
  <si>
    <t>Степлер</t>
  </si>
  <si>
    <t>ООО BEKABAD HOLDING</t>
  </si>
  <si>
    <t>Скобы для степлера</t>
  </si>
  <si>
    <t>Установка для поверки счетчиков воды</t>
  </si>
  <si>
    <t>PARDA MAKON MCHJ</t>
  </si>
  <si>
    <t>Карандаши простые и цветные с грифелями в твердой оболочке</t>
  </si>
  <si>
    <t>Дырокол</t>
  </si>
  <si>
    <t>Калькулятор электронный</t>
  </si>
  <si>
    <t>LED панель</t>
  </si>
  <si>
    <t>YTT UBAYDULLAYEV GULOM BOBORAXIM OGLI</t>
  </si>
  <si>
    <t>-</t>
  </si>
  <si>
    <t>ALFA LIDER TEAM MCHJ</t>
  </si>
  <si>
    <t>Қашқадарё</t>
  </si>
  <si>
    <t>Чековая лента</t>
  </si>
  <si>
    <t>OFSET-FAYZ МЧЖ</t>
  </si>
  <si>
    <t>ЧП Falcon line</t>
  </si>
  <si>
    <t>Услуги актуариев</t>
  </si>
  <si>
    <t>ООО ACTUARIAL CONSULTANT</t>
  </si>
  <si>
    <t>"Наманган канцеляриялари " МЧЖ</t>
  </si>
  <si>
    <t>AFUBBA MCHJ</t>
  </si>
  <si>
    <t>Услуга по организации краткосрочных курсов профессионального обучения</t>
  </si>
  <si>
    <t>"MTSFER-U" Masuliyati cheklangan jamiyat</t>
  </si>
  <si>
    <t>Электрочайники бытовые</t>
  </si>
  <si>
    <t>" Камалак - 5" х ф</t>
  </si>
  <si>
    <t>Зажим для бумаги</t>
  </si>
  <si>
    <t>Маркер</t>
  </si>
  <si>
    <t>Услуга по содержанию вычислительной техники</t>
  </si>
  <si>
    <t>GUR-N AKMAL SER-S XK</t>
  </si>
  <si>
    <t>Фоторамка</t>
  </si>
  <si>
    <t>YANGIYER BREND MCHJ</t>
  </si>
  <si>
    <t>АЗИЗБЕК ОФСЕТ БАРАКА МЧЖ</t>
  </si>
  <si>
    <t>Клей</t>
  </si>
  <si>
    <t>ЯТТ РАХМОНОВ МАЪРУФ</t>
  </si>
  <si>
    <t>ООО XORAZM DELPI</t>
  </si>
  <si>
    <t>умага для офисной техники белая</t>
  </si>
  <si>
    <t>ЧП NURON SAVDO</t>
  </si>
  <si>
    <t>Услуга по повышению профессиональной квалификации</t>
  </si>
  <si>
    <t>Ўзбекистон Республикаси Президенти ҳузуридаги Давлат бошқаруви академияси</t>
  </si>
  <si>
    <t>Консалтинговая услуга</t>
  </si>
  <si>
    <t>ООО ELEKTRON BAHOLASH</t>
  </si>
  <si>
    <t>Услуга по нанесению логотипа</t>
  </si>
  <si>
    <t>ЧП PARVEZJON DIZAYN</t>
  </si>
  <si>
    <t>NUR ZAMIN PARTNER 2022 MCHJ</t>
  </si>
  <si>
    <t>ООО STEEL CITY</t>
  </si>
  <si>
    <t>"IMKON NEW PRINT" MCHJ</t>
  </si>
  <si>
    <t>Услуга по установке счетчиков расхода газа</t>
  </si>
  <si>
    <t>Бумага форматная белая</t>
  </si>
  <si>
    <t>OFIS UCHUN HAMMA NARSA Хусусий корхонаси</t>
  </si>
  <si>
    <t>ИП «PARDAYEV MUHAMMADJON OʻKTAM OʻGʻLI»</t>
  </si>
  <si>
    <t>Услуга по обслуживанию и ремонту транспортных средств</t>
  </si>
  <si>
    <t>F AUTO MAX O/K</t>
  </si>
  <si>
    <t>Услуга по печатанию открыток</t>
  </si>
  <si>
    <t>Ходжиев Намозбек Ниёзович ЯТТ</t>
  </si>
  <si>
    <t>NITROCOM MCHJ</t>
  </si>
  <si>
    <t>"GUL BAX NUKUS" mas uliyati cheklangan jamiyati</t>
  </si>
  <si>
    <t>Қорақолпағистон Республикаси</t>
  </si>
  <si>
    <t>СП MIX-TRADE</t>
  </si>
  <si>
    <t>"DUPLO-PRINT" mas`uliyati cheklangan jamiyati</t>
  </si>
  <si>
    <t>Телевизор</t>
  </si>
  <si>
    <t>Услуга по заправке и восстановление картриджей</t>
  </si>
  <si>
    <t>Линейка чертежная</t>
  </si>
  <si>
    <t>Ластик</t>
  </si>
  <si>
    <t>Удлинитель шестигранный</t>
  </si>
  <si>
    <t>Точилка канцелярская для карандашей</t>
  </si>
  <si>
    <t>SMART SERVIS NUKUS МЧЖ</t>
  </si>
  <si>
    <t>Услуга по ремонту принтеров</t>
  </si>
  <si>
    <t>Услугa по монтажу и установке системы видеонаблюдения</t>
  </si>
  <si>
    <t>MILLION DEFFERENT TECHNOLOGIES SERVICE MCHJ</t>
  </si>
  <si>
    <t>Услуга по перевозке и доставке курьерами с использованием одного или нескольких видов транспорта</t>
  </si>
  <si>
    <t>BTS EXPRESS CARGO SERVIS</t>
  </si>
  <si>
    <t>"DEKOS GROUP" X/K.</t>
  </si>
  <si>
    <t>"DREAM ELECTRIC TRADE" mas`uliyati cheklangan jam</t>
  </si>
  <si>
    <t>Жесткий диск</t>
  </si>
  <si>
    <t>ООО BIRJA TRADE</t>
  </si>
  <si>
    <t>Услуга по пошиву и изготовление спецодежды</t>
  </si>
  <si>
    <t>"UMID ONLINE BRAND" MChJ</t>
  </si>
  <si>
    <t xml:space="preserve">  Чорак бошига Қолдиқ</t>
  </si>
  <si>
    <t>Шундан блокланган сумма</t>
  </si>
  <si>
    <t>Биржа ҳисоб рақамига ўтказилган маблағ</t>
  </si>
  <si>
    <t>Бошқарувга етказиб берувчидан қайтган маблағ</t>
  </si>
  <si>
    <t>Етказиб берувчиларга ўтказилган маблағ</t>
  </si>
  <si>
    <t>Миб томонидан ечиб олинган маблағ</t>
  </si>
  <si>
    <t>Биржа хизмат ҳақи</t>
  </si>
  <si>
    <t>Штраф</t>
  </si>
  <si>
    <t>Қолдиқ</t>
  </si>
  <si>
    <t>Масъул шахс</t>
  </si>
  <si>
    <t xml:space="preserve">С.Сайдахмедов </t>
  </si>
  <si>
    <t>Штраф за не исьполнения сделке</t>
  </si>
  <si>
    <t xml:space="preserve">Тушган пул миқдори </t>
  </si>
  <si>
    <t>Тушган пул санаси</t>
  </si>
  <si>
    <t>Қаердан пул ўтказилди</t>
  </si>
  <si>
    <t>қанча сумма филиал лицевой счетига ўтказилди</t>
  </si>
  <si>
    <t>қачон ўтказилди сана</t>
  </si>
  <si>
    <t>4-чорак якуни бўйича филиалдан ўтказилган лекин уларнинг лицевой счетига ўтказилмаган маблағлар қолдиғи</t>
  </si>
  <si>
    <t>чорак бошига қолдиқ</t>
  </si>
  <si>
    <t>Тушган сана</t>
  </si>
  <si>
    <t>филиал лицевой счетига ўтказилган сумма</t>
  </si>
  <si>
    <t>филиалдан олинди</t>
  </si>
  <si>
    <t>ўтказилган кун</t>
  </si>
  <si>
    <t>қолдиқ сумма</t>
  </si>
  <si>
    <t>Тошкент вил</t>
  </si>
  <si>
    <t>08,11,2022</t>
  </si>
  <si>
    <t>Ўтган йилдан қарз бор эди</t>
  </si>
  <si>
    <t>Xarid. Uz saytidan olindi</t>
  </si>
  <si>
    <t>Xarid. Uz saytidan olindi 02,11,2022</t>
  </si>
  <si>
    <t>Самарканд</t>
  </si>
  <si>
    <t>Сурхондарё </t>
  </si>
  <si>
    <t xml:space="preserve"> </t>
  </si>
  <si>
    <t>Услуги по техническому испытанию газопровода</t>
  </si>
  <si>
    <t>ЧП WORLD MONTAGE LUX</t>
  </si>
  <si>
    <t>Клавиатура</t>
  </si>
  <si>
    <t>ЭГАМОВ ТУЛКИН ЮСУФОВИЧ</t>
  </si>
  <si>
    <t>Услуга в области информационных технологий</t>
  </si>
  <si>
    <t>ЧП INTERNO</t>
  </si>
  <si>
    <t>ЧП SALES SMART KOMPYUTERS</t>
  </si>
  <si>
    <t>Сурхандарё</t>
  </si>
  <si>
    <t>Услуга по проведению судебной экспертизы</t>
  </si>
  <si>
    <t>O`ZBEKISTON RESPUBLIKASI ADLIYA VAZIRLIGI HUZURIDAGI X.S.S</t>
  </si>
  <si>
    <t>Услуга по подготовке и изготовлению полиграфических материалов для выставки</t>
  </si>
  <si>
    <t>"TEZKOR MATBAA" MCHJ</t>
  </si>
  <si>
    <t>YATT ISAQOV ABDUVALI MAXMUDJANOVICH</t>
  </si>
  <si>
    <t>Услуга по текущему ремонту транспортных средств</t>
  </si>
  <si>
    <t>XURSHID AVTO SERVIS МЧЖ</t>
  </si>
  <si>
    <t>JAHON IQTISODIYOTI VA DIPLOMAT</t>
  </si>
  <si>
    <t>SHOKIR FOTIMA JAVOHIR МЧЖ</t>
  </si>
  <si>
    <t>Услуга актуарная</t>
  </si>
  <si>
    <t>Полотенце бумажное</t>
  </si>
  <si>
    <t>"INTERNATIONAL PAPER" MCHJ</t>
  </si>
  <si>
    <t>Счетчики потребления газа коммунально-бытовые</t>
  </si>
  <si>
    <t>MINERAL GOLD RESURS X/K</t>
  </si>
  <si>
    <t>Служебная форма</t>
  </si>
  <si>
    <t>ООО SM CLASSIK</t>
  </si>
  <si>
    <t>Услуга по замене шин автотранспортных средств</t>
  </si>
  <si>
    <t>NARBOYEV DONYOR OLIMBOYEVICH YATT</t>
  </si>
  <si>
    <t>28,04,2023</t>
  </si>
  <si>
    <t>Вода минеральная природная лечебная</t>
  </si>
  <si>
    <t>УП GOLDEN BUSINESS OF BUKHARA</t>
  </si>
  <si>
    <t>ООО KANS MIR NAVOIY</t>
  </si>
  <si>
    <t>INDUSTRIAL MIRZACHO`L МЧЖ</t>
  </si>
  <si>
    <t>Услуга по пошиву и изготовление одежды</t>
  </si>
  <si>
    <t>УЗКОЖ Вобкент УИЧК МЧЖ</t>
  </si>
  <si>
    <t>Световые буквы</t>
  </si>
  <si>
    <t>МЧЖ "DREAM-PRINT PLUS"</t>
  </si>
  <si>
    <t>ООО "Consul"</t>
  </si>
  <si>
    <t>Услуга по сервисному обслуживанию компьютерного и офисного оборудования</t>
  </si>
  <si>
    <t>FENIKS INVENTORY MCHJ</t>
  </si>
  <si>
    <t>Костюм женский классический</t>
  </si>
  <si>
    <t>ООО ZEBO-F</t>
  </si>
  <si>
    <t>Стенд информационный</t>
  </si>
  <si>
    <t>ooo "ART MASTER AGENCY "</t>
  </si>
  <si>
    <t>Услуга по профилактике принтера</t>
  </si>
  <si>
    <t>Автомобильный логотип</t>
  </si>
  <si>
    <t>OQAR OTA HAMKOR</t>
  </si>
  <si>
    <t>SAMO-BEST TRADE MCHJ</t>
  </si>
  <si>
    <t>Солнечная станция</t>
  </si>
  <si>
    <t>OOO SOLARDEVICE</t>
  </si>
  <si>
    <t>МАКСУДА МАНСУРБЕК Х К</t>
  </si>
  <si>
    <t>"Орзу" ишлаб чикариш тижорат фирмаси</t>
  </si>
  <si>
    <t>Услуга по ремонту принтера</t>
  </si>
  <si>
    <t>ISKANDAR-S ХК</t>
  </si>
  <si>
    <t>MChJ "HYDROLIFE BOTTLERS"</t>
  </si>
  <si>
    <t>YATT ABDULLAYEV JAHONGIR IBRAGIMOVICH</t>
  </si>
  <si>
    <t>Услуга по изготовлению и установке информационного стенда</t>
  </si>
  <si>
    <t>QIZILQUM POLIGRAF SERVIS MCHJ</t>
  </si>
  <si>
    <t>Текстиль и изделия текстильные</t>
  </si>
  <si>
    <t>IMPERIAL EXCLUSIVE TEAM MCHJ</t>
  </si>
  <si>
    <t>Вывеска</t>
  </si>
  <si>
    <t>BESTWILL PRO</t>
  </si>
  <si>
    <t>Файл-вкладыш</t>
  </si>
  <si>
    <t>Зонт</t>
  </si>
  <si>
    <t>Фотоэлектрическая панель</t>
  </si>
  <si>
    <t>СП HUMSAR</t>
  </si>
  <si>
    <t>Бумага клейкая или гуммированная</t>
  </si>
  <si>
    <t>THE BESTFRESH MCHJ</t>
  </si>
  <si>
    <t>Лампа светодиодная</t>
  </si>
  <si>
    <t>Abdusamatov Ikromjon Ilhomovich</t>
  </si>
  <si>
    <t>BENTONG XK</t>
  </si>
  <si>
    <t>Баннер</t>
  </si>
  <si>
    <t>ASHRAPOV KOBIL EDUARDOVICH ОК</t>
  </si>
  <si>
    <t>Услуга по размещению репертуара на рекламных щитах</t>
  </si>
  <si>
    <t>"AS ASIAN PRINT TRADE" хусусий корхонаси</t>
  </si>
  <si>
    <t>ООО BAKHMAL COMFORT</t>
  </si>
  <si>
    <t>"KARAKALPAK MASTER GROUP NUKUS" МЧЖ</t>
  </si>
  <si>
    <t>Услуга по замене аккумуляторной батареи</t>
  </si>
  <si>
    <t>MCHJ YUKSAK-AVTO</t>
  </si>
  <si>
    <t>Услуга по техническому обслуживанию компьютеров</t>
  </si>
  <si>
    <t>ECO SAN TEX PRO MCHJ</t>
  </si>
  <si>
    <t>Солнечная батарея</t>
  </si>
  <si>
    <t>ALTERNATIVE SOLAR ENERGY</t>
  </si>
  <si>
    <t>ООО JAUMKANS PAPER</t>
  </si>
  <si>
    <t>Часы</t>
  </si>
  <si>
    <t>YTT ABDURASHIDOV ABDUJAMOL ABDUZOHID O‘G‘LI</t>
  </si>
  <si>
    <t>Посуда столовая и кухонная из керамики, кроме фарфоровой</t>
  </si>
  <si>
    <t>ABDULLAYEV UMIDJON MUXIDDIN O'G'LI</t>
  </si>
  <si>
    <t>IDEA PRINT SERVIS XK</t>
  </si>
  <si>
    <t>ООО SHARIF-SHAXOB-SHAXIN</t>
  </si>
  <si>
    <t>SPRINT KANS MCHJ</t>
  </si>
  <si>
    <t>Услуга по внутреннему дизайну проектов строительства нежилых зданий</t>
  </si>
  <si>
    <t>ООО INTER ACTIVE-TEAMS</t>
  </si>
  <si>
    <t>ООО "LEX CONSULT GROUP"</t>
  </si>
  <si>
    <t>ECOFILTR MCHJ</t>
  </si>
  <si>
    <t>OBIL-QOBIL XK</t>
  </si>
  <si>
    <t>Услуга по замене моторного масла</t>
  </si>
  <si>
    <t>ZILOL MEGA XAMKOR MCHJ</t>
  </si>
  <si>
    <t>Услуга по установке газового оборудования в транспортные средства</t>
  </si>
  <si>
    <t>OOO BEST AUTO GAZ</t>
  </si>
  <si>
    <t>ООО KAMOL BROKER SAVDO</t>
  </si>
  <si>
    <t>Услуга по проведению оценки системы корпоративного управления</t>
  </si>
  <si>
    <t>AUDIT FAIR SERVICES</t>
  </si>
  <si>
    <t>Водосчетчик с импульсным выходом</t>
  </si>
  <si>
    <t>ООО PROFESSIONAL WATER MANAGEMENT</t>
  </si>
  <si>
    <t>Унитаз</t>
  </si>
  <si>
    <t>ABDULLAYEV JALOLIDDIN YULDASHOVICH YATT</t>
  </si>
  <si>
    <t>Люстра для люминесцентных газоразрядных ламп</t>
  </si>
  <si>
    <t>Сервис и обслуживание транспортных средств</t>
  </si>
  <si>
    <t>SARBON UNIVERSAL TRANS MCHJ</t>
  </si>
  <si>
    <t>Мусорный контейнер</t>
  </si>
  <si>
    <t>Раковина</t>
  </si>
  <si>
    <t>Смеситель на душ/ванну</t>
  </si>
  <si>
    <t>Смеситель для раковины</t>
  </si>
  <si>
    <t>MCHJ "Tashkei International" QK</t>
  </si>
  <si>
    <t>Услуга по замене дозирующего лезвия картриджа</t>
  </si>
  <si>
    <t>ООО SERVIS OTABEK</t>
  </si>
  <si>
    <t>Specialist Pro</t>
  </si>
  <si>
    <t>ЧП IDEAL XOSIYON BARAKA</t>
  </si>
  <si>
    <t>Ya.T.T. Olim Murodovich</t>
  </si>
  <si>
    <t>Простыни из хлопчатобумажных тканей</t>
  </si>
  <si>
    <t>MUATTAR DIAMOND XK</t>
  </si>
  <si>
    <t>Gold logotype Mchj</t>
  </si>
  <si>
    <t>Услуга по пусконаладочным работам и монтажу солнечных электростанций и их модулей</t>
  </si>
  <si>
    <t>Қашқадврё</t>
  </si>
  <si>
    <t>Обойма зубчатая</t>
  </si>
  <si>
    <t>Кабина душевая</t>
  </si>
  <si>
    <t>ЧП GOOD HOPE GROUP</t>
  </si>
  <si>
    <t>Рассада Шафрана</t>
  </si>
  <si>
    <t>BARAKA - UMID - TERMIZ</t>
  </si>
  <si>
    <t>Услуга вспомогательные, связанные с предпринимательской деятельностью, прочие, не включенные в другие группировки</t>
  </si>
  <si>
    <t>AVALON MCHJ</t>
  </si>
  <si>
    <t>Оперативная память</t>
  </si>
  <si>
    <t>RAVSHAN-FAZILAT XK</t>
  </si>
  <si>
    <t>Твердотельный накопитель</t>
  </si>
  <si>
    <t>ЯТТ ERALIYEV MURODBEK TOXIROVICH</t>
  </si>
  <si>
    <t>"SHIFT MINUS" mas`uliyati cheklangan jamiyati</t>
  </si>
  <si>
    <t>Мягкая мебель</t>
  </si>
  <si>
    <t>ООО JANNAT - FAYZ - BARAKA - OMAD</t>
  </si>
  <si>
    <t>Услуга по изготовление вывески из акрила</t>
  </si>
  <si>
    <t>Услуга по актуализации интегрированной системы менеджмента (ИСМ)</t>
  </si>
  <si>
    <t>CARONDELET POINT MCHJ</t>
  </si>
  <si>
    <t>ЧП "SIFAT AVTOGAZ"</t>
  </si>
  <si>
    <t>DESKFORM MCHJ</t>
  </si>
  <si>
    <t>ЯТТ "RAZAKOV ABDURAXIM MAXAMADOVICH"</t>
  </si>
  <si>
    <t>ООО WORLD PAPER TRADING</t>
  </si>
  <si>
    <t>Услуга по переплёту документов</t>
  </si>
  <si>
    <t>YASHIN SANOAT SAVDO HARID XK</t>
  </si>
  <si>
    <t>Услуга по установке газовых баллонов на автомобили</t>
  </si>
  <si>
    <t>ШОШ НАСАФ ГАЗ СЕРВИС МЧЖ</t>
  </si>
  <si>
    <t>Кронштейн настенный для телевизора</t>
  </si>
  <si>
    <t>ЧП BISYOR BIZNES-77</t>
  </si>
  <si>
    <t>2 150 000,00</t>
  </si>
  <si>
    <t>Қарзга берилган маблағ</t>
  </si>
  <si>
    <t>Etenderda филиал учун блокдан ечилган сумма айрилади</t>
  </si>
  <si>
    <t>Қорақалпоғистон республикаси</t>
  </si>
  <si>
    <t>Etenderda блокланган суммалар</t>
  </si>
  <si>
    <t>х/р</t>
  </si>
  <si>
    <t>лот</t>
  </si>
  <si>
    <t>филиал номи</t>
  </si>
  <si>
    <t>блокланган сна</t>
  </si>
  <si>
    <t>блокдан ечилган сана</t>
  </si>
  <si>
    <t>20-10-01-0019679-860-003</t>
  </si>
  <si>
    <t>23.06.2023 </t>
  </si>
  <si>
    <t>11.07.2023 </t>
  </si>
  <si>
    <t>https://xarid.uzex.uz/shop/lot-details/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</si>
</sst>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F1F1F"/>
      <name val="Times New Roman"/>
      <family val="1"/>
      <charset val="204"/>
    </font>
    <font>
      <sz val="12"/>
      <color rgb="FF585858"/>
      <name val="Montserrat"/>
    </font>
    <font>
      <sz val="11"/>
      <color rgb="FF34495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Open Sans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Segoe UI"/>
      <family val="2"/>
      <charset val="204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5"/>
      <color rgb="FF0E8700"/>
      <name val="Arial"/>
      <family val="2"/>
      <charset val="204"/>
    </font>
    <font>
      <sz val="11"/>
      <color rgb="FF1F1F1F"/>
      <name val="Arial"/>
      <family val="2"/>
      <charset val="204"/>
    </font>
    <font>
      <sz val="11"/>
      <color rgb="FF34495F"/>
      <name val="Poppins"/>
    </font>
    <font>
      <b/>
      <sz val="11"/>
      <color rgb="FF1F1F1F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1"/>
      <color rgb="FF000000"/>
      <name val="Open Sans"/>
      <charset val="204"/>
    </font>
    <font>
      <sz val="11"/>
      <color rgb="FFFF0000"/>
      <name val="Poppins"/>
    </font>
    <font>
      <b/>
      <sz val="11"/>
      <color rgb="FF34495F"/>
      <name val="Poppins"/>
    </font>
    <font>
      <sz val="11"/>
      <color rgb="FF34495F"/>
      <name val="Poppins"/>
      <charset val="204"/>
    </font>
    <font>
      <sz val="12"/>
      <color theme="1"/>
      <name val="Inherit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E8E8E8"/>
      </top>
      <bottom/>
      <diagonal/>
    </border>
    <border>
      <left/>
      <right/>
      <top style="medium">
        <color rgb="FF083F88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4" fontId="0" fillId="0" borderId="0" xfId="0" applyNumberFormat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9" fillId="2" borderId="2" xfId="0" applyNumberFormat="1" applyFont="1" applyFill="1" applyBorder="1"/>
    <xf numFmtId="3" fontId="6" fillId="0" borderId="2" xfId="0" applyNumberFormat="1" applyFont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14" fontId="10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horizontal="center"/>
    </xf>
    <xf numFmtId="0" fontId="2" fillId="0" borderId="0" xfId="0" applyFont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0" fontId="11" fillId="0" borderId="2" xfId="0" applyFont="1" applyBorder="1" applyAlignment="1">
      <alignment horizontal="center"/>
    </xf>
    <xf numFmtId="4" fontId="12" fillId="2" borderId="0" xfId="0" applyNumberFormat="1" applyFont="1" applyFill="1"/>
    <xf numFmtId="4" fontId="5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4" fontId="11" fillId="0" borderId="2" xfId="0" applyNumberFormat="1" applyFont="1" applyBorder="1"/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16" fillId="0" borderId="0" xfId="0" applyNumberFormat="1" applyFont="1"/>
    <xf numFmtId="3" fontId="17" fillId="0" borderId="0" xfId="0" applyNumberFormat="1" applyFont="1"/>
    <xf numFmtId="0" fontId="18" fillId="0" borderId="0" xfId="0" applyFont="1"/>
    <xf numFmtId="14" fontId="18" fillId="0" borderId="0" xfId="0" applyNumberFormat="1" applyFont="1"/>
    <xf numFmtId="4" fontId="18" fillId="2" borderId="9" xfId="0" applyNumberFormat="1" applyFont="1" applyFill="1" applyBorder="1" applyAlignment="1">
      <alignment horizontal="right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wrapText="1"/>
    </xf>
    <xf numFmtId="4" fontId="18" fillId="0" borderId="2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4" fontId="18" fillId="0" borderId="3" xfId="0" applyNumberFormat="1" applyFont="1" applyBorder="1" applyAlignment="1">
      <alignment wrapText="1"/>
    </xf>
    <xf numFmtId="4" fontId="0" fillId="3" borderId="7" xfId="0" applyNumberFormat="1" applyFill="1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4" fontId="1" fillId="0" borderId="2" xfId="0" applyNumberFormat="1" applyFont="1" applyBorder="1" applyAlignment="1">
      <alignment horizontal="center" vertical="center"/>
    </xf>
    <xf numFmtId="14" fontId="22" fillId="0" borderId="2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4" borderId="2" xfId="0" applyNumberForma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0" fillId="5" borderId="0" xfId="0" applyFill="1"/>
    <xf numFmtId="4" fontId="0" fillId="2" borderId="0" xfId="0" applyNumberFormat="1" applyFill="1" applyAlignment="1">
      <alignment wrapText="1"/>
    </xf>
    <xf numFmtId="4" fontId="0" fillId="2" borderId="2" xfId="0" applyNumberForma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vertical="top" wrapText="1"/>
    </xf>
    <xf numFmtId="0" fontId="23" fillId="5" borderId="0" xfId="0" applyFont="1" applyFill="1" applyAlignment="1">
      <alignment vertical="top" wrapText="1"/>
    </xf>
    <xf numFmtId="4" fontId="24" fillId="0" borderId="2" xfId="0" applyNumberFormat="1" applyFont="1" applyBorder="1"/>
    <xf numFmtId="14" fontId="18" fillId="0" borderId="2" xfId="0" applyNumberFormat="1" applyFont="1" applyBorder="1" applyAlignment="1">
      <alignment horizontal="right"/>
    </xf>
    <xf numFmtId="4" fontId="0" fillId="0" borderId="4" xfId="0" applyNumberFormat="1" applyBorder="1" applyAlignment="1">
      <alignment wrapText="1"/>
    </xf>
    <xf numFmtId="14" fontId="0" fillId="0" borderId="0" xfId="0" applyNumberFormat="1"/>
    <xf numFmtId="14" fontId="5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4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" fontId="0" fillId="4" borderId="0" xfId="0" applyNumberFormat="1" applyFill="1"/>
    <xf numFmtId="0" fontId="18" fillId="6" borderId="0" xfId="0" applyFont="1" applyFill="1"/>
    <xf numFmtId="4" fontId="18" fillId="0" borderId="0" xfId="0" applyNumberFormat="1" applyFont="1"/>
    <xf numFmtId="0" fontId="0" fillId="2" borderId="0" xfId="0" applyFill="1"/>
    <xf numFmtId="4" fontId="0" fillId="2" borderId="0" xfId="0" applyNumberFormat="1" applyFill="1"/>
    <xf numFmtId="4" fontId="25" fillId="2" borderId="0" xfId="0" applyNumberFormat="1" applyFont="1" applyFill="1" applyAlignment="1">
      <alignment vertical="center"/>
    </xf>
    <xf numFmtId="4" fontId="25" fillId="0" borderId="0" xfId="0" applyNumberFormat="1" applyFont="1" applyAlignment="1">
      <alignment vertical="center"/>
    </xf>
    <xf numFmtId="14" fontId="18" fillId="0" borderId="4" xfId="0" applyNumberFormat="1" applyFont="1" applyBorder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0" fontId="18" fillId="5" borderId="9" xfId="0" applyFont="1" applyFill="1" applyBorder="1" applyAlignment="1">
      <alignment vertical="center" wrapText="1"/>
    </xf>
    <xf numFmtId="4" fontId="18" fillId="5" borderId="9" xfId="0" applyNumberFormat="1" applyFont="1" applyFill="1" applyBorder="1" applyAlignment="1">
      <alignment horizontal="right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/>
    <xf numFmtId="4" fontId="5" fillId="0" borderId="8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center" vertical="center" wrapText="1"/>
    </xf>
    <xf numFmtId="4" fontId="0" fillId="0" borderId="8" xfId="0" applyNumberForma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 vertical="top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5" fillId="2" borderId="10" xfId="0" applyNumberFormat="1" applyFont="1" applyFill="1" applyBorder="1" applyAlignment="1">
      <alignment horizontal="right" vertical="center" wrapText="1"/>
    </xf>
    <xf numFmtId="4" fontId="25" fillId="2" borderId="0" xfId="0" applyNumberFormat="1" applyFont="1" applyFill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0" xfId="0" applyNumberFormat="1" applyFont="1" applyAlignment="1">
      <alignment horizontal="right" vertical="center" wrapText="1"/>
    </xf>
  </cellXfs>
  <cellStyles count="1">
    <cellStyle name="Обычный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Birja/&#1041;&#1080;&#1088;&#1078;&#1072;%202023%20&#1081;&#1080;&#1083;%20(1-&#1095;&#1086;&#1088;&#1072;&#1082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шқарув текшириш"/>
      <sheetName val="Лист1"/>
      <sheetName val="Своб.средст"/>
      <sheetName val="2-чорак"/>
      <sheetName val="3-чорак"/>
      <sheetName val="4-чорак"/>
      <sheetName val="биржа хизмати ва штраф 2-ч (а)"/>
      <sheetName val="2023 йил 2-чорак (апрел)"/>
      <sheetName val="2023йил 2 - чорак (май)"/>
      <sheetName val="май"/>
      <sheetName val="бир хаққи 2- май"/>
      <sheetName val="2023йил 2 - чорак июн"/>
      <sheetName val="биржа хаққи июн"/>
      <sheetName val="Лист4"/>
      <sheetName val="2023 йил1-чорак"/>
      <sheetName val="2023 й 2 - чорак"/>
      <sheetName val="Лист6"/>
      <sheetName val="Лист2"/>
      <sheetName val="Лист5"/>
      <sheetName val="қарзлар"/>
      <sheetName val="Бош биржа хизмати ва штраф 1"/>
      <sheetName val="Бош биржа хизмати ва штраф (2)"/>
      <sheetName val="1-чорак."/>
      <sheetName val="2 - чорак"/>
      <sheetName val="3 - чорак"/>
      <sheetName val="биржа хизмати ва штраф"/>
      <sheetName val="ҳ р"/>
      <sheetName val="15,08,2023"/>
      <sheetName val="18,07,2023"/>
      <sheetName val="12,07,2023"/>
      <sheetName val="Бухоро"/>
      <sheetName val="БХ_Бухоро"/>
      <sheetName val="Тошкент шаҳар"/>
      <sheetName val="БХ_Тош.ш"/>
      <sheetName val="Андижон"/>
      <sheetName val="БХ_Андижон"/>
      <sheetName val="Фарғона"/>
      <sheetName val="БХ_Фарғо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88">
          <cell r="E388">
            <v>10000</v>
          </cell>
        </row>
        <row r="389">
          <cell r="E389">
            <v>2057.33</v>
          </cell>
        </row>
        <row r="390">
          <cell r="E390">
            <v>5202</v>
          </cell>
        </row>
        <row r="403">
          <cell r="E403">
            <v>10000</v>
          </cell>
        </row>
        <row r="408">
          <cell r="E408">
            <v>10000</v>
          </cell>
        </row>
        <row r="409">
          <cell r="E409">
            <v>10000</v>
          </cell>
        </row>
        <row r="428">
          <cell r="E428">
            <v>135</v>
          </cell>
        </row>
        <row r="429">
          <cell r="E429">
            <v>10000</v>
          </cell>
        </row>
        <row r="430">
          <cell r="E430">
            <v>10000</v>
          </cell>
        </row>
        <row r="444">
          <cell r="E444">
            <v>558</v>
          </cell>
        </row>
        <row r="447">
          <cell r="E447">
            <v>1194.48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4"/>
  <sheetViews>
    <sheetView zoomScale="85" zoomScaleNormal="85" workbookViewId="0">
      <selection activeCell="B63" sqref="B63"/>
    </sheetView>
  </sheetViews>
  <sheetFormatPr defaultRowHeight="15"/>
  <cols>
    <col min="1" max="1" width="4.28515625" bestFit="1" customWidth="1"/>
    <col min="2" max="2" width="37.140625" style="31" customWidth="1"/>
    <col min="3" max="3" width="39.85546875" style="32" customWidth="1"/>
    <col min="4" max="4" width="19.7109375" style="32" customWidth="1"/>
    <col min="5" max="5" width="17.42578125" style="77" customWidth="1"/>
    <col min="6" max="6" width="17" style="32" customWidth="1"/>
    <col min="7" max="7" width="18.85546875" style="32" customWidth="1"/>
    <col min="8" max="8" width="24.28515625" style="32" customWidth="1"/>
    <col min="9" max="9" width="20.85546875" style="32" customWidth="1"/>
    <col min="10" max="11" width="20.140625" style="32" customWidth="1"/>
    <col min="12" max="13" width="17.5703125" style="32" customWidth="1"/>
    <col min="14" max="14" width="16.28515625" style="32" customWidth="1"/>
    <col min="15" max="15" width="13.42578125" style="32" customWidth="1"/>
    <col min="16" max="16" width="9.140625" style="32"/>
    <col min="17" max="17" width="21.5703125" style="32" customWidth="1"/>
    <col min="18" max="18" width="9.140625" style="32"/>
    <col min="19" max="19" width="11.42578125" style="32" customWidth="1"/>
    <col min="20" max="16384" width="9.140625" style="32"/>
  </cols>
  <sheetData>
    <row r="1" spans="1:19" s="2" customFormat="1" ht="45" customHeight="1">
      <c r="A1" s="135" t="s">
        <v>0</v>
      </c>
      <c r="B1" s="135" t="s">
        <v>1</v>
      </c>
      <c r="C1" s="135" t="s">
        <v>2</v>
      </c>
      <c r="D1" s="135" t="s">
        <v>3</v>
      </c>
      <c r="E1" s="137" t="s">
        <v>4</v>
      </c>
      <c r="F1" s="137"/>
      <c r="G1" s="138" t="s">
        <v>5</v>
      </c>
      <c r="H1" s="139"/>
      <c r="I1" s="139"/>
      <c r="J1" s="1" t="s">
        <v>6</v>
      </c>
      <c r="L1" s="3"/>
      <c r="M1" s="4"/>
    </row>
    <row r="2" spans="1:19" s="6" customFormat="1" ht="15.75">
      <c r="A2" s="136"/>
      <c r="B2" s="136"/>
      <c r="C2" s="136"/>
      <c r="D2" s="136"/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L2" s="4"/>
    </row>
    <row r="3" spans="1:19" s="12" customFormat="1" ht="15.75">
      <c r="A3" s="7">
        <v>1</v>
      </c>
      <c r="B3" s="8" t="s">
        <v>12</v>
      </c>
      <c r="C3" s="8" t="s">
        <v>13</v>
      </c>
      <c r="D3" s="9">
        <v>308717019</v>
      </c>
      <c r="E3" s="7">
        <v>963334</v>
      </c>
      <c r="F3" s="10">
        <v>44917</v>
      </c>
      <c r="G3" s="11">
        <v>110980000</v>
      </c>
      <c r="H3" s="10">
        <v>44932</v>
      </c>
      <c r="I3" s="11">
        <v>110980000</v>
      </c>
      <c r="J3" s="12" t="s">
        <v>14</v>
      </c>
    </row>
    <row r="4" spans="1:19" s="12" customFormat="1" ht="31.5">
      <c r="A4" s="7">
        <v>2</v>
      </c>
      <c r="B4" s="8" t="s">
        <v>15</v>
      </c>
      <c r="C4" s="8" t="s">
        <v>16</v>
      </c>
      <c r="D4" s="9">
        <v>550128299</v>
      </c>
      <c r="E4" s="7">
        <v>963453</v>
      </c>
      <c r="F4" s="10">
        <v>44917</v>
      </c>
      <c r="G4" s="11">
        <v>3688800</v>
      </c>
      <c r="H4" s="10" t="s">
        <v>17</v>
      </c>
      <c r="I4" s="11">
        <v>3688800</v>
      </c>
      <c r="J4" s="12" t="s">
        <v>18</v>
      </c>
    </row>
    <row r="5" spans="1:19" s="12" customFormat="1" ht="15.75">
      <c r="A5" s="7">
        <v>3</v>
      </c>
      <c r="B5" s="8" t="s">
        <v>19</v>
      </c>
      <c r="C5" s="8" t="s">
        <v>20</v>
      </c>
      <c r="D5" s="9">
        <v>306997654</v>
      </c>
      <c r="E5" s="7">
        <v>984567</v>
      </c>
      <c r="F5" s="10">
        <v>44923</v>
      </c>
      <c r="G5" s="11">
        <v>1749900</v>
      </c>
      <c r="H5" s="10">
        <v>44935</v>
      </c>
      <c r="I5" s="11">
        <v>1749900</v>
      </c>
      <c r="J5" s="12" t="s">
        <v>14</v>
      </c>
    </row>
    <row r="6" spans="1:19" s="12" customFormat="1" ht="15.75">
      <c r="A6" s="7">
        <v>4</v>
      </c>
      <c r="B6" s="8" t="s">
        <v>21</v>
      </c>
      <c r="C6" s="8" t="s">
        <v>22</v>
      </c>
      <c r="D6" s="9">
        <v>300425980</v>
      </c>
      <c r="E6" s="7">
        <v>988990</v>
      </c>
      <c r="F6" s="10">
        <v>44934</v>
      </c>
      <c r="G6" s="11">
        <v>686000</v>
      </c>
      <c r="H6" s="10">
        <v>44935</v>
      </c>
      <c r="I6" s="11">
        <v>686000</v>
      </c>
      <c r="J6" s="12" t="s">
        <v>23</v>
      </c>
    </row>
    <row r="7" spans="1:19" s="12" customFormat="1" ht="15.75">
      <c r="A7" s="7">
        <v>5</v>
      </c>
      <c r="B7" s="8" t="s">
        <v>24</v>
      </c>
      <c r="C7" s="8" t="s">
        <v>25</v>
      </c>
      <c r="D7" s="9">
        <v>301376361</v>
      </c>
      <c r="E7" s="7">
        <v>984062</v>
      </c>
      <c r="F7" s="10">
        <v>44923</v>
      </c>
      <c r="G7" s="11">
        <v>2500000</v>
      </c>
      <c r="H7" s="10">
        <v>44938</v>
      </c>
      <c r="I7" s="11">
        <v>2500000</v>
      </c>
      <c r="J7" s="12" t="s">
        <v>26</v>
      </c>
    </row>
    <row r="8" spans="1:19" s="12" customFormat="1" ht="15.75">
      <c r="A8" s="7">
        <v>6</v>
      </c>
      <c r="B8" s="8" t="s">
        <v>27</v>
      </c>
      <c r="C8" s="8" t="s">
        <v>28</v>
      </c>
      <c r="D8" s="9">
        <v>201075082</v>
      </c>
      <c r="E8" s="7">
        <v>993833</v>
      </c>
      <c r="F8" s="10">
        <v>44938</v>
      </c>
      <c r="G8" s="11">
        <v>1500000</v>
      </c>
      <c r="H8" s="10">
        <v>44938</v>
      </c>
      <c r="I8" s="11">
        <v>1500000</v>
      </c>
      <c r="J8" s="12" t="s">
        <v>29</v>
      </c>
    </row>
    <row r="9" spans="1:19" s="12" customFormat="1" ht="15.75">
      <c r="A9" s="7">
        <v>7</v>
      </c>
      <c r="B9" s="8" t="s">
        <v>30</v>
      </c>
      <c r="C9" s="8" t="s">
        <v>28</v>
      </c>
      <c r="D9" s="9">
        <v>201075082</v>
      </c>
      <c r="E9" s="7">
        <v>993843</v>
      </c>
      <c r="F9" s="10">
        <v>44938</v>
      </c>
      <c r="G9" s="11">
        <v>120000</v>
      </c>
      <c r="H9" s="10">
        <v>44938</v>
      </c>
      <c r="I9" s="11">
        <v>120000</v>
      </c>
      <c r="J9" s="12" t="s">
        <v>29</v>
      </c>
      <c r="M9" s="13"/>
    </row>
    <row r="10" spans="1:19" s="12" customFormat="1" ht="15.75">
      <c r="A10" s="7">
        <v>8</v>
      </c>
      <c r="B10" s="8" t="s">
        <v>31</v>
      </c>
      <c r="C10" s="8" t="s">
        <v>32</v>
      </c>
      <c r="D10" s="9">
        <v>306150521</v>
      </c>
      <c r="E10" s="7">
        <v>954466</v>
      </c>
      <c r="F10" s="10">
        <v>44916</v>
      </c>
      <c r="G10" s="11">
        <v>8176000</v>
      </c>
      <c r="H10" s="10">
        <v>44938</v>
      </c>
      <c r="I10" s="11">
        <v>8176000</v>
      </c>
      <c r="J10" s="12" t="s">
        <v>33</v>
      </c>
      <c r="M10" s="13"/>
    </row>
    <row r="11" spans="1:19" s="12" customFormat="1" ht="15.75">
      <c r="A11" s="7">
        <v>9</v>
      </c>
      <c r="B11" s="8" t="s">
        <v>34</v>
      </c>
      <c r="C11" s="8" t="s">
        <v>35</v>
      </c>
      <c r="D11" s="9">
        <v>309908412</v>
      </c>
      <c r="E11" s="7">
        <v>993121</v>
      </c>
      <c r="F11" s="10">
        <v>44937</v>
      </c>
      <c r="G11" s="11">
        <v>126000000</v>
      </c>
      <c r="H11" s="10">
        <v>44939</v>
      </c>
      <c r="I11" s="11">
        <v>126000000</v>
      </c>
      <c r="J11" s="12" t="s">
        <v>14</v>
      </c>
      <c r="M11" s="14"/>
    </row>
    <row r="12" spans="1:19" s="12" customFormat="1" ht="15.75">
      <c r="A12" s="7">
        <v>10</v>
      </c>
      <c r="B12" s="8" t="s">
        <v>36</v>
      </c>
      <c r="C12" s="8" t="s">
        <v>37</v>
      </c>
      <c r="D12" s="9">
        <v>301710509</v>
      </c>
      <c r="E12" s="7">
        <v>995249</v>
      </c>
      <c r="F12" s="10">
        <v>44939</v>
      </c>
      <c r="G12" s="11">
        <v>1120000</v>
      </c>
      <c r="H12" s="10">
        <v>44939</v>
      </c>
      <c r="I12" s="11">
        <v>1120000</v>
      </c>
      <c r="J12" s="12" t="s">
        <v>29</v>
      </c>
      <c r="M12" s="13"/>
    </row>
    <row r="13" spans="1:19" s="12" customFormat="1" ht="15.75">
      <c r="A13" s="7">
        <v>11</v>
      </c>
      <c r="B13" s="8" t="s">
        <v>30</v>
      </c>
      <c r="C13" s="8" t="s">
        <v>22</v>
      </c>
      <c r="D13" s="9">
        <v>300425980</v>
      </c>
      <c r="E13" s="7">
        <v>998524</v>
      </c>
      <c r="F13" s="10">
        <v>44940</v>
      </c>
      <c r="G13" s="11">
        <v>340000</v>
      </c>
      <c r="H13" s="10">
        <v>44942</v>
      </c>
      <c r="I13" s="11">
        <v>340000</v>
      </c>
      <c r="J13" s="12" t="s">
        <v>23</v>
      </c>
      <c r="M13" s="13"/>
    </row>
    <row r="14" spans="1:19" s="12" customFormat="1" ht="15.75">
      <c r="A14" s="7">
        <v>12</v>
      </c>
      <c r="B14" s="8" t="s">
        <v>38</v>
      </c>
      <c r="C14" s="8" t="s">
        <v>22</v>
      </c>
      <c r="D14" s="9">
        <v>300425980</v>
      </c>
      <c r="E14" s="7">
        <v>997927</v>
      </c>
      <c r="F14" s="10">
        <v>44940</v>
      </c>
      <c r="G14" s="11">
        <v>178000</v>
      </c>
      <c r="H14" s="10">
        <v>44942</v>
      </c>
      <c r="I14" s="11">
        <v>178000</v>
      </c>
      <c r="J14" s="12" t="s">
        <v>23</v>
      </c>
      <c r="M14" s="13"/>
    </row>
    <row r="15" spans="1:19" s="12" customFormat="1" ht="15.75">
      <c r="A15" s="7">
        <v>13</v>
      </c>
      <c r="B15" s="8" t="s">
        <v>39</v>
      </c>
      <c r="C15" s="8" t="s">
        <v>22</v>
      </c>
      <c r="D15" s="9">
        <v>300425980</v>
      </c>
      <c r="E15" s="8">
        <v>997876</v>
      </c>
      <c r="F15" s="10">
        <v>44940</v>
      </c>
      <c r="G15" s="11">
        <v>120000</v>
      </c>
      <c r="H15" s="10">
        <v>44942</v>
      </c>
      <c r="I15" s="11">
        <v>120000</v>
      </c>
      <c r="J15" s="12" t="s">
        <v>23</v>
      </c>
      <c r="K15" s="15"/>
      <c r="Q15" s="16">
        <v>495000</v>
      </c>
      <c r="S15" s="12">
        <v>100</v>
      </c>
    </row>
    <row r="16" spans="1:19" s="12" customFormat="1" ht="15.75">
      <c r="A16" s="7">
        <v>14</v>
      </c>
      <c r="B16" s="8" t="s">
        <v>27</v>
      </c>
      <c r="C16" s="8" t="s">
        <v>22</v>
      </c>
      <c r="D16" s="9">
        <v>300425980</v>
      </c>
      <c r="E16" s="8">
        <v>997861</v>
      </c>
      <c r="F16" s="10">
        <v>44940</v>
      </c>
      <c r="G16" s="11">
        <v>462000</v>
      </c>
      <c r="H16" s="10">
        <v>44942</v>
      </c>
      <c r="I16" s="11">
        <v>462000</v>
      </c>
      <c r="J16" s="12" t="s">
        <v>23</v>
      </c>
      <c r="K16" s="15"/>
      <c r="Q16" s="17">
        <v>742.5</v>
      </c>
      <c r="S16" s="18">
        <f>+Q16*S15/Q15</f>
        <v>0.15</v>
      </c>
    </row>
    <row r="17" spans="1:17" s="12" customFormat="1" ht="15.75">
      <c r="A17" s="7">
        <v>15</v>
      </c>
      <c r="B17" s="8" t="s">
        <v>40</v>
      </c>
      <c r="C17" s="8" t="s">
        <v>22</v>
      </c>
      <c r="D17" s="9">
        <v>300425980</v>
      </c>
      <c r="E17" s="8">
        <v>997847</v>
      </c>
      <c r="F17" s="10">
        <v>44940</v>
      </c>
      <c r="G17" s="11">
        <v>495000</v>
      </c>
      <c r="H17" s="10">
        <v>44942</v>
      </c>
      <c r="I17" s="11">
        <v>495000</v>
      </c>
      <c r="J17" s="12" t="s">
        <v>23</v>
      </c>
      <c r="K17" s="15"/>
    </row>
    <row r="18" spans="1:17" s="12" customFormat="1" ht="15.75">
      <c r="A18" s="7">
        <v>16</v>
      </c>
      <c r="B18" s="8" t="s">
        <v>41</v>
      </c>
      <c r="C18" s="8" t="s">
        <v>42</v>
      </c>
      <c r="D18" s="9">
        <v>304792738</v>
      </c>
      <c r="E18" s="8">
        <v>996997</v>
      </c>
      <c r="F18" s="10">
        <v>44939</v>
      </c>
      <c r="G18" s="11">
        <v>2600000</v>
      </c>
      <c r="H18" s="10">
        <v>44942</v>
      </c>
      <c r="I18" s="11">
        <v>2600000</v>
      </c>
      <c r="J18" s="12" t="s">
        <v>23</v>
      </c>
      <c r="K18" s="15"/>
      <c r="Q18" s="19"/>
    </row>
    <row r="19" spans="1:17" s="12" customFormat="1" ht="15.75">
      <c r="A19" s="7">
        <v>17</v>
      </c>
      <c r="B19" s="8" t="s">
        <v>41</v>
      </c>
      <c r="C19" s="8" t="s">
        <v>42</v>
      </c>
      <c r="D19" s="9">
        <v>304792738</v>
      </c>
      <c r="E19" s="8">
        <v>996984</v>
      </c>
      <c r="F19" s="10">
        <v>44939</v>
      </c>
      <c r="G19" s="11">
        <v>2800000</v>
      </c>
      <c r="H19" s="10">
        <v>44942</v>
      </c>
      <c r="I19" s="11">
        <v>2800000</v>
      </c>
      <c r="J19" s="12" t="s">
        <v>23</v>
      </c>
      <c r="K19" s="15"/>
    </row>
    <row r="20" spans="1:17" s="12" customFormat="1" ht="15.75">
      <c r="A20" s="7">
        <v>18</v>
      </c>
      <c r="B20" s="8" t="s">
        <v>43</v>
      </c>
      <c r="C20" s="8" t="s">
        <v>42</v>
      </c>
      <c r="D20" s="9">
        <v>304792738</v>
      </c>
      <c r="E20" s="8">
        <v>996972</v>
      </c>
      <c r="F20" s="10">
        <v>44939</v>
      </c>
      <c r="G20" s="11">
        <v>10953600</v>
      </c>
      <c r="H20" s="10">
        <v>44942</v>
      </c>
      <c r="I20" s="11">
        <v>10953600</v>
      </c>
      <c r="J20" s="12" t="s">
        <v>23</v>
      </c>
      <c r="K20" s="15"/>
    </row>
    <row r="21" spans="1:17" s="12" customFormat="1" ht="31.5">
      <c r="A21" s="7">
        <v>19</v>
      </c>
      <c r="B21" s="8" t="s">
        <v>44</v>
      </c>
      <c r="C21" s="8" t="s">
        <v>45</v>
      </c>
      <c r="D21" s="9">
        <v>309737490</v>
      </c>
      <c r="E21" s="8">
        <v>996125</v>
      </c>
      <c r="F21" s="10">
        <v>44939</v>
      </c>
      <c r="G21" s="11">
        <v>13040000</v>
      </c>
      <c r="H21" s="10">
        <v>44942</v>
      </c>
      <c r="I21" s="11">
        <v>13040000</v>
      </c>
      <c r="J21" s="12" t="s">
        <v>46</v>
      </c>
      <c r="K21" s="15"/>
    </row>
    <row r="22" spans="1:17" s="12" customFormat="1" ht="31.5">
      <c r="A22" s="7">
        <v>20</v>
      </c>
      <c r="B22" s="8" t="s">
        <v>44</v>
      </c>
      <c r="C22" s="8" t="s">
        <v>45</v>
      </c>
      <c r="D22" s="9">
        <v>309737490</v>
      </c>
      <c r="E22" s="8">
        <v>996118</v>
      </c>
      <c r="F22" s="10">
        <v>44939</v>
      </c>
      <c r="G22" s="11">
        <v>6520000</v>
      </c>
      <c r="H22" s="10">
        <v>44942</v>
      </c>
      <c r="I22" s="11">
        <v>6520000</v>
      </c>
      <c r="J22" s="12" t="s">
        <v>46</v>
      </c>
      <c r="K22" s="15"/>
    </row>
    <row r="23" spans="1:17" s="12" customFormat="1" ht="31.5">
      <c r="A23" s="7">
        <v>21</v>
      </c>
      <c r="B23" s="8" t="s">
        <v>44</v>
      </c>
      <c r="C23" s="8" t="s">
        <v>45</v>
      </c>
      <c r="D23" s="9">
        <v>309737490</v>
      </c>
      <c r="E23" s="8">
        <v>996116</v>
      </c>
      <c r="F23" s="10">
        <v>44939</v>
      </c>
      <c r="G23" s="11">
        <v>13040000</v>
      </c>
      <c r="H23" s="10">
        <v>44942</v>
      </c>
      <c r="I23" s="11">
        <v>13040000</v>
      </c>
      <c r="J23" s="12" t="s">
        <v>46</v>
      </c>
      <c r="K23" s="15"/>
    </row>
    <row r="24" spans="1:17" s="12" customFormat="1" ht="31.5">
      <c r="A24" s="7">
        <v>22</v>
      </c>
      <c r="B24" s="8" t="s">
        <v>44</v>
      </c>
      <c r="C24" s="8" t="s">
        <v>45</v>
      </c>
      <c r="D24" s="9">
        <v>309737490</v>
      </c>
      <c r="E24" s="8">
        <v>996111</v>
      </c>
      <c r="F24" s="10">
        <v>44939</v>
      </c>
      <c r="G24" s="11">
        <v>13040000</v>
      </c>
      <c r="H24" s="10">
        <v>44942</v>
      </c>
      <c r="I24" s="11">
        <v>13040000</v>
      </c>
      <c r="J24" s="12" t="s">
        <v>46</v>
      </c>
      <c r="K24" s="15"/>
    </row>
    <row r="25" spans="1:17" s="12" customFormat="1" ht="31.5">
      <c r="A25" s="7">
        <v>23</v>
      </c>
      <c r="B25" s="8" t="s">
        <v>44</v>
      </c>
      <c r="C25" s="8" t="s">
        <v>45</v>
      </c>
      <c r="D25" s="9">
        <v>309737490</v>
      </c>
      <c r="E25" s="8">
        <v>996102</v>
      </c>
      <c r="F25" s="10">
        <v>44939</v>
      </c>
      <c r="G25" s="11">
        <v>13040000</v>
      </c>
      <c r="H25" s="10">
        <v>44942</v>
      </c>
      <c r="I25" s="11">
        <v>13040000</v>
      </c>
      <c r="J25" s="12" t="s">
        <v>46</v>
      </c>
      <c r="K25" s="15"/>
    </row>
    <row r="26" spans="1:17" s="12" customFormat="1" ht="31.5">
      <c r="A26" s="7">
        <v>24</v>
      </c>
      <c r="B26" s="8" t="s">
        <v>44</v>
      </c>
      <c r="C26" s="8" t="s">
        <v>45</v>
      </c>
      <c r="D26" s="9">
        <v>309737490</v>
      </c>
      <c r="E26" s="8">
        <v>996101</v>
      </c>
      <c r="F26" s="10">
        <v>44939</v>
      </c>
      <c r="G26" s="11">
        <v>19300000</v>
      </c>
      <c r="H26" s="10">
        <v>44942</v>
      </c>
      <c r="I26" s="11">
        <v>19300000</v>
      </c>
      <c r="J26" s="12" t="s">
        <v>46</v>
      </c>
      <c r="K26" s="15"/>
    </row>
    <row r="27" spans="1:17" s="12" customFormat="1" ht="31.5">
      <c r="A27" s="7">
        <v>25</v>
      </c>
      <c r="B27" s="8" t="s">
        <v>47</v>
      </c>
      <c r="C27" s="8" t="s">
        <v>48</v>
      </c>
      <c r="D27" s="9">
        <v>305399734</v>
      </c>
      <c r="E27" s="8">
        <v>992000</v>
      </c>
      <c r="F27" s="10">
        <v>44937</v>
      </c>
      <c r="G27" s="11">
        <v>729900</v>
      </c>
      <c r="H27" s="10">
        <v>44942</v>
      </c>
      <c r="I27" s="11">
        <v>729900</v>
      </c>
      <c r="J27" s="12" t="s">
        <v>49</v>
      </c>
      <c r="K27" s="15"/>
    </row>
    <row r="28" spans="1:17" s="12" customFormat="1" ht="47.25">
      <c r="A28" s="7">
        <v>26</v>
      </c>
      <c r="B28" s="8" t="s">
        <v>50</v>
      </c>
      <c r="C28" s="8" t="s">
        <v>51</v>
      </c>
      <c r="D28" s="9">
        <v>446897178</v>
      </c>
      <c r="E28" s="8">
        <v>989550</v>
      </c>
      <c r="F28" s="10">
        <v>44934</v>
      </c>
      <c r="G28" s="11">
        <v>1600000</v>
      </c>
      <c r="H28" s="10">
        <v>44942</v>
      </c>
      <c r="I28" s="11">
        <v>1600000</v>
      </c>
      <c r="J28" s="12" t="s">
        <v>49</v>
      </c>
      <c r="K28" s="15"/>
    </row>
    <row r="29" spans="1:17" s="12" customFormat="1" ht="15.75">
      <c r="A29" s="7">
        <v>27</v>
      </c>
      <c r="B29" s="8" t="s">
        <v>52</v>
      </c>
      <c r="C29" s="8" t="s">
        <v>13</v>
      </c>
      <c r="D29" s="9">
        <v>308717019</v>
      </c>
      <c r="E29" s="8">
        <v>99438</v>
      </c>
      <c r="F29" s="10">
        <v>44909</v>
      </c>
      <c r="G29" s="11">
        <v>77200000</v>
      </c>
      <c r="H29" s="10">
        <v>44942</v>
      </c>
      <c r="I29" s="11">
        <v>77200000</v>
      </c>
      <c r="J29" s="12" t="s">
        <v>14</v>
      </c>
      <c r="K29" s="20" t="s">
        <v>53</v>
      </c>
    </row>
    <row r="30" spans="1:17" s="12" customFormat="1" ht="15.75">
      <c r="A30" s="7">
        <v>28</v>
      </c>
      <c r="B30" s="8" t="s">
        <v>54</v>
      </c>
      <c r="C30" s="8" t="s">
        <v>55</v>
      </c>
      <c r="D30" s="9">
        <v>307161372</v>
      </c>
      <c r="E30" s="8">
        <v>939262</v>
      </c>
      <c r="F30" s="10">
        <v>44913</v>
      </c>
      <c r="G30" s="11">
        <v>50070000</v>
      </c>
      <c r="H30" s="10">
        <v>44943</v>
      </c>
      <c r="I30" s="11">
        <v>50070000</v>
      </c>
      <c r="J30" s="12" t="s">
        <v>14</v>
      </c>
      <c r="K30" s="15"/>
    </row>
    <row r="31" spans="1:17" s="12" customFormat="1" ht="15.75">
      <c r="A31" s="7">
        <v>29</v>
      </c>
      <c r="B31" s="8" t="s">
        <v>30</v>
      </c>
      <c r="C31" s="8" t="s">
        <v>22</v>
      </c>
      <c r="D31" s="9">
        <v>300425980</v>
      </c>
      <c r="E31" s="8">
        <v>1002407</v>
      </c>
      <c r="F31" s="10">
        <v>44944</v>
      </c>
      <c r="G31" s="11">
        <v>408900</v>
      </c>
      <c r="H31" s="10">
        <v>44944</v>
      </c>
      <c r="I31" s="11">
        <v>408900</v>
      </c>
      <c r="J31" s="12" t="s">
        <v>23</v>
      </c>
      <c r="K31" s="15"/>
    </row>
    <row r="32" spans="1:17" s="12" customFormat="1" ht="15.75">
      <c r="A32" s="7">
        <v>30</v>
      </c>
      <c r="B32" s="8" t="s">
        <v>30</v>
      </c>
      <c r="C32" s="8" t="s">
        <v>22</v>
      </c>
      <c r="D32" s="9">
        <v>300425980</v>
      </c>
      <c r="E32" s="8">
        <v>1002390</v>
      </c>
      <c r="F32" s="10">
        <v>44944</v>
      </c>
      <c r="G32" s="11">
        <v>510000</v>
      </c>
      <c r="H32" s="10">
        <v>44944</v>
      </c>
      <c r="I32" s="11">
        <v>510000</v>
      </c>
      <c r="J32" s="12" t="s">
        <v>23</v>
      </c>
      <c r="K32" s="15"/>
    </row>
    <row r="33" spans="1:11" s="12" customFormat="1" ht="15.75">
      <c r="A33" s="7">
        <v>31</v>
      </c>
      <c r="B33" s="8" t="s">
        <v>56</v>
      </c>
      <c r="C33" s="8" t="s">
        <v>57</v>
      </c>
      <c r="D33" s="9">
        <v>309268649</v>
      </c>
      <c r="E33" s="8">
        <v>1000416</v>
      </c>
      <c r="F33" s="10">
        <v>44941</v>
      </c>
      <c r="G33" s="11">
        <v>6799627</v>
      </c>
      <c r="H33" s="10">
        <v>44944</v>
      </c>
      <c r="I33" s="11">
        <v>6799627</v>
      </c>
      <c r="J33" s="12" t="s">
        <v>29</v>
      </c>
      <c r="K33" s="15"/>
    </row>
    <row r="34" spans="1:11" s="12" customFormat="1" ht="15.75">
      <c r="A34" s="7">
        <v>32</v>
      </c>
      <c r="B34" s="8" t="s">
        <v>58</v>
      </c>
      <c r="C34" s="8" t="s">
        <v>59</v>
      </c>
      <c r="D34" s="9">
        <v>309297834</v>
      </c>
      <c r="E34" s="8">
        <v>929163</v>
      </c>
      <c r="F34" s="10">
        <v>44911</v>
      </c>
      <c r="G34" s="11">
        <v>7690000</v>
      </c>
      <c r="H34" s="10">
        <v>44945</v>
      </c>
      <c r="I34" s="11">
        <v>7690000</v>
      </c>
      <c r="J34" s="12" t="s">
        <v>26</v>
      </c>
      <c r="K34" s="15"/>
    </row>
    <row r="35" spans="1:11" s="12" customFormat="1" ht="47.25">
      <c r="A35" s="7">
        <v>33</v>
      </c>
      <c r="B35" s="8" t="s">
        <v>60</v>
      </c>
      <c r="C35" s="8" t="s">
        <v>61</v>
      </c>
      <c r="D35" s="9">
        <v>524044567</v>
      </c>
      <c r="E35" s="8">
        <v>987142</v>
      </c>
      <c r="F35" s="10">
        <v>44932</v>
      </c>
      <c r="G35" s="11">
        <v>3000000</v>
      </c>
      <c r="H35" s="10">
        <v>44945</v>
      </c>
      <c r="I35" s="11">
        <v>3000000</v>
      </c>
      <c r="J35" s="12" t="s">
        <v>18</v>
      </c>
      <c r="K35" s="15"/>
    </row>
    <row r="36" spans="1:11" s="12" customFormat="1" ht="31.5">
      <c r="A36" s="7">
        <v>34</v>
      </c>
      <c r="B36" s="8" t="s">
        <v>62</v>
      </c>
      <c r="C36" s="8" t="s">
        <v>16</v>
      </c>
      <c r="D36" s="9">
        <v>550128299</v>
      </c>
      <c r="E36" s="8">
        <v>995153</v>
      </c>
      <c r="F36" s="10">
        <v>44938</v>
      </c>
      <c r="G36" s="11">
        <v>1162200</v>
      </c>
      <c r="H36" s="10">
        <v>44945</v>
      </c>
      <c r="I36" s="11">
        <v>1162200</v>
      </c>
      <c r="J36" s="12" t="s">
        <v>18</v>
      </c>
      <c r="K36" s="15"/>
    </row>
    <row r="37" spans="1:11" s="12" customFormat="1" ht="31.5">
      <c r="A37" s="7">
        <v>35</v>
      </c>
      <c r="B37" s="8" t="s">
        <v>63</v>
      </c>
      <c r="C37" s="8" t="s">
        <v>64</v>
      </c>
      <c r="D37" s="9">
        <v>611174631</v>
      </c>
      <c r="E37" s="8">
        <v>1001721</v>
      </c>
      <c r="F37" s="10">
        <v>44942</v>
      </c>
      <c r="G37" s="11">
        <v>625000</v>
      </c>
      <c r="H37" s="10">
        <v>44945</v>
      </c>
      <c r="I37" s="11">
        <v>625000</v>
      </c>
      <c r="J37" s="12" t="s">
        <v>18</v>
      </c>
      <c r="K37" s="15"/>
    </row>
    <row r="38" spans="1:11" s="12" customFormat="1" ht="31.5">
      <c r="A38" s="7">
        <v>36</v>
      </c>
      <c r="B38" s="8" t="s">
        <v>65</v>
      </c>
      <c r="C38" s="8" t="s">
        <v>66</v>
      </c>
      <c r="D38" s="9">
        <v>305437718</v>
      </c>
      <c r="E38" s="8">
        <v>990325</v>
      </c>
      <c r="F38" s="10">
        <v>44935</v>
      </c>
      <c r="G38" s="11">
        <v>6749988.1500000004</v>
      </c>
      <c r="H38" s="10">
        <v>44946</v>
      </c>
      <c r="I38" s="11">
        <v>6749988.1500000004</v>
      </c>
      <c r="J38" s="12" t="s">
        <v>14</v>
      </c>
      <c r="K38" s="15"/>
    </row>
    <row r="39" spans="1:11" s="12" customFormat="1" ht="15.75">
      <c r="A39" s="7">
        <v>37</v>
      </c>
      <c r="B39" s="8" t="s">
        <v>39</v>
      </c>
      <c r="C39" s="8" t="s">
        <v>66</v>
      </c>
      <c r="D39" s="9">
        <v>305437718</v>
      </c>
      <c r="E39" s="8">
        <v>990367</v>
      </c>
      <c r="F39" s="10">
        <v>44935</v>
      </c>
      <c r="G39" s="11">
        <v>2974994.47</v>
      </c>
      <c r="H39" s="10">
        <v>44946</v>
      </c>
      <c r="I39" s="11">
        <v>2974994.47</v>
      </c>
      <c r="J39" s="12" t="s">
        <v>14</v>
      </c>
      <c r="K39" s="15"/>
    </row>
    <row r="40" spans="1:11" s="12" customFormat="1" ht="31.5">
      <c r="A40" s="7">
        <v>38</v>
      </c>
      <c r="B40" s="8" t="s">
        <v>67</v>
      </c>
      <c r="C40" s="8" t="s">
        <v>68</v>
      </c>
      <c r="D40" s="21">
        <v>305986264</v>
      </c>
      <c r="E40" s="8">
        <v>1004284</v>
      </c>
      <c r="F40" s="10">
        <v>44945</v>
      </c>
      <c r="G40" s="11">
        <v>24800000</v>
      </c>
      <c r="H40" s="10">
        <v>44949</v>
      </c>
      <c r="I40" s="11">
        <v>24800000</v>
      </c>
      <c r="J40" s="12" t="s">
        <v>46</v>
      </c>
      <c r="K40" s="15"/>
    </row>
    <row r="41" spans="1:11" s="12" customFormat="1" ht="31.5">
      <c r="A41" s="7">
        <v>39</v>
      </c>
      <c r="B41" s="8" t="s">
        <v>62</v>
      </c>
      <c r="C41" s="8" t="s">
        <v>69</v>
      </c>
      <c r="D41" s="9">
        <v>307082463</v>
      </c>
      <c r="E41" s="8">
        <v>1004520</v>
      </c>
      <c r="F41" s="10">
        <v>44945</v>
      </c>
      <c r="G41" s="11">
        <v>14464000</v>
      </c>
      <c r="H41" s="10">
        <v>44949</v>
      </c>
      <c r="I41" s="11">
        <v>14464000</v>
      </c>
      <c r="J41" s="12" t="s">
        <v>46</v>
      </c>
      <c r="K41" s="15"/>
    </row>
    <row r="42" spans="1:11" s="12" customFormat="1" ht="31.5">
      <c r="A42" s="7">
        <v>40</v>
      </c>
      <c r="B42" s="8" t="s">
        <v>44</v>
      </c>
      <c r="C42" s="8" t="s">
        <v>45</v>
      </c>
      <c r="D42" s="21">
        <v>309737490</v>
      </c>
      <c r="E42" s="8">
        <v>1007032</v>
      </c>
      <c r="F42" s="10">
        <v>44946</v>
      </c>
      <c r="G42" s="11">
        <v>15080000</v>
      </c>
      <c r="H42" s="10">
        <v>44949</v>
      </c>
      <c r="I42" s="11">
        <v>15080000</v>
      </c>
      <c r="J42" s="12" t="s">
        <v>46</v>
      </c>
      <c r="K42" s="15"/>
    </row>
    <row r="43" spans="1:11" s="12" customFormat="1" ht="15.75">
      <c r="A43" s="7">
        <v>41</v>
      </c>
      <c r="B43" s="8" t="s">
        <v>31</v>
      </c>
      <c r="C43" s="8" t="s">
        <v>70</v>
      </c>
      <c r="D43" s="9">
        <v>309798599</v>
      </c>
      <c r="E43" s="8">
        <v>1007035</v>
      </c>
      <c r="F43" s="10">
        <v>44946</v>
      </c>
      <c r="G43" s="11">
        <v>13220000</v>
      </c>
      <c r="H43" s="10">
        <v>44949</v>
      </c>
      <c r="I43" s="11">
        <v>13220000</v>
      </c>
      <c r="J43" s="12" t="s">
        <v>46</v>
      </c>
      <c r="K43" s="15"/>
    </row>
    <row r="44" spans="1:11" s="12" customFormat="1" ht="63">
      <c r="A44" s="7">
        <v>42</v>
      </c>
      <c r="B44" s="8" t="s">
        <v>71</v>
      </c>
      <c r="C44" s="8" t="s">
        <v>72</v>
      </c>
      <c r="D44" s="9">
        <v>300645107</v>
      </c>
      <c r="E44" s="8">
        <v>802960</v>
      </c>
      <c r="F44" s="10">
        <v>44882</v>
      </c>
      <c r="G44" s="11">
        <v>300000</v>
      </c>
      <c r="H44" s="10">
        <v>44950</v>
      </c>
      <c r="I44" s="11">
        <v>300000</v>
      </c>
      <c r="J44" s="12" t="s">
        <v>14</v>
      </c>
      <c r="K44" s="15"/>
    </row>
    <row r="45" spans="1:11" s="12" customFormat="1" ht="31.5">
      <c r="A45" s="7">
        <v>43</v>
      </c>
      <c r="B45" s="8" t="s">
        <v>73</v>
      </c>
      <c r="C45" s="8" t="s">
        <v>74</v>
      </c>
      <c r="D45" s="9">
        <v>207176672</v>
      </c>
      <c r="E45" s="8">
        <v>1000852</v>
      </c>
      <c r="F45" s="10">
        <v>44942</v>
      </c>
      <c r="G45" s="11">
        <v>4600000</v>
      </c>
      <c r="H45" s="10">
        <v>44952</v>
      </c>
      <c r="I45" s="11">
        <v>4600000</v>
      </c>
      <c r="J45" s="12" t="s">
        <v>14</v>
      </c>
      <c r="K45" s="15"/>
    </row>
    <row r="46" spans="1:11" s="12" customFormat="1" ht="15.75">
      <c r="A46" s="7">
        <v>44</v>
      </c>
      <c r="B46" s="8" t="s">
        <v>75</v>
      </c>
      <c r="C46" s="8" t="s">
        <v>76</v>
      </c>
      <c r="D46" s="9">
        <v>308350604</v>
      </c>
      <c r="E46" s="8">
        <v>990376</v>
      </c>
      <c r="F46" s="10">
        <v>44935</v>
      </c>
      <c r="G46" s="11">
        <v>16950000</v>
      </c>
      <c r="H46" s="10">
        <v>44952</v>
      </c>
      <c r="I46" s="11">
        <v>16950000</v>
      </c>
      <c r="J46" s="12" t="s">
        <v>14</v>
      </c>
      <c r="K46" s="15"/>
    </row>
    <row r="47" spans="1:11" s="12" customFormat="1" ht="15.75">
      <c r="A47" s="7">
        <v>45</v>
      </c>
      <c r="B47" s="8" t="s">
        <v>30</v>
      </c>
      <c r="C47" s="8" t="s">
        <v>77</v>
      </c>
      <c r="D47" s="9">
        <v>302007755</v>
      </c>
      <c r="E47" s="8">
        <v>1006326</v>
      </c>
      <c r="F47" s="10">
        <v>44946</v>
      </c>
      <c r="G47" s="11">
        <v>370000</v>
      </c>
      <c r="H47" s="10">
        <v>44953</v>
      </c>
      <c r="I47" s="11">
        <v>370000</v>
      </c>
      <c r="J47" s="12" t="s">
        <v>26</v>
      </c>
      <c r="K47" s="15"/>
    </row>
    <row r="48" spans="1:11" s="12" customFormat="1" ht="31.5">
      <c r="A48" s="7">
        <v>46</v>
      </c>
      <c r="B48" s="8" t="s">
        <v>78</v>
      </c>
      <c r="C48" s="8" t="s">
        <v>79</v>
      </c>
      <c r="D48" s="9">
        <v>309193309</v>
      </c>
      <c r="E48" s="8">
        <v>1015370</v>
      </c>
      <c r="F48" s="10">
        <v>44951</v>
      </c>
      <c r="G48" s="11">
        <v>6000000</v>
      </c>
      <c r="H48" s="10">
        <v>44953</v>
      </c>
      <c r="I48" s="11">
        <v>6000000</v>
      </c>
      <c r="J48" s="12" t="s">
        <v>14</v>
      </c>
      <c r="K48" s="15"/>
    </row>
    <row r="49" spans="1:11" s="12" customFormat="1" ht="15.75">
      <c r="A49" s="7">
        <v>47</v>
      </c>
      <c r="B49" s="8" t="s">
        <v>80</v>
      </c>
      <c r="C49" s="8" t="s">
        <v>81</v>
      </c>
      <c r="D49" s="9">
        <v>301688417</v>
      </c>
      <c r="E49" s="8">
        <v>1016580</v>
      </c>
      <c r="F49" s="10">
        <v>44952</v>
      </c>
      <c r="G49" s="11">
        <v>1958000</v>
      </c>
      <c r="H49" s="10">
        <v>44953</v>
      </c>
      <c r="I49" s="11">
        <v>1958000</v>
      </c>
      <c r="J49" s="12" t="s">
        <v>14</v>
      </c>
      <c r="K49" s="15"/>
    </row>
    <row r="50" spans="1:11" s="12" customFormat="1" ht="31.5">
      <c r="A50" s="7">
        <v>48</v>
      </c>
      <c r="B50" s="8" t="s">
        <v>82</v>
      </c>
      <c r="C50" s="8" t="s">
        <v>83</v>
      </c>
      <c r="D50" s="9">
        <v>588392989</v>
      </c>
      <c r="E50" s="8">
        <v>1011102</v>
      </c>
      <c r="F50" s="10">
        <v>44948</v>
      </c>
      <c r="G50" s="11">
        <v>2575000</v>
      </c>
      <c r="H50" s="10">
        <v>44953</v>
      </c>
      <c r="I50" s="11">
        <v>2575000</v>
      </c>
      <c r="J50" s="12" t="s">
        <v>84</v>
      </c>
      <c r="K50" s="15"/>
    </row>
    <row r="51" spans="1:11" s="12" customFormat="1" ht="15.75">
      <c r="A51" s="7">
        <v>49</v>
      </c>
      <c r="B51" s="8" t="s">
        <v>85</v>
      </c>
      <c r="C51" s="8" t="s">
        <v>86</v>
      </c>
      <c r="D51" s="9">
        <v>304410111</v>
      </c>
      <c r="E51" s="8">
        <v>995609</v>
      </c>
      <c r="F51" s="10">
        <v>44939</v>
      </c>
      <c r="G51" s="11">
        <v>2000000</v>
      </c>
      <c r="H51" s="10">
        <v>44953</v>
      </c>
      <c r="I51" s="11">
        <v>2000000</v>
      </c>
      <c r="J51" s="12" t="s">
        <v>14</v>
      </c>
      <c r="K51" s="15"/>
    </row>
    <row r="52" spans="1:11" s="12" customFormat="1" ht="15.75">
      <c r="A52" s="7">
        <v>50</v>
      </c>
      <c r="B52" s="8" t="s">
        <v>21</v>
      </c>
      <c r="C52" s="8" t="s">
        <v>87</v>
      </c>
      <c r="D52" s="9">
        <v>306666124</v>
      </c>
      <c r="E52" s="8">
        <v>996074</v>
      </c>
      <c r="F52" s="10">
        <v>44939</v>
      </c>
      <c r="G52" s="11">
        <v>580800</v>
      </c>
      <c r="H52" s="10">
        <v>44955</v>
      </c>
      <c r="I52" s="11">
        <v>580800</v>
      </c>
      <c r="J52" s="12" t="s">
        <v>88</v>
      </c>
      <c r="K52" s="15"/>
    </row>
    <row r="53" spans="1:11" s="12" customFormat="1" ht="15.75">
      <c r="A53" s="7">
        <v>51</v>
      </c>
      <c r="B53" s="8" t="s">
        <v>27</v>
      </c>
      <c r="C53" s="8" t="s">
        <v>87</v>
      </c>
      <c r="D53" s="9">
        <v>306666124</v>
      </c>
      <c r="E53" s="8">
        <v>996108</v>
      </c>
      <c r="F53" s="10">
        <v>44939</v>
      </c>
      <c r="G53" s="11">
        <v>462000</v>
      </c>
      <c r="H53" s="10">
        <v>44955</v>
      </c>
      <c r="I53" s="11">
        <v>462000</v>
      </c>
      <c r="J53" s="12" t="s">
        <v>88</v>
      </c>
      <c r="K53" s="15"/>
    </row>
    <row r="54" spans="1:11" s="12" customFormat="1" ht="15.75">
      <c r="A54" s="7">
        <v>52</v>
      </c>
      <c r="B54" s="8" t="s">
        <v>40</v>
      </c>
      <c r="C54" s="8" t="s">
        <v>87</v>
      </c>
      <c r="D54" s="9">
        <v>306666124</v>
      </c>
      <c r="E54" s="8">
        <v>996122</v>
      </c>
      <c r="F54" s="10">
        <v>44939</v>
      </c>
      <c r="G54" s="11">
        <v>157500</v>
      </c>
      <c r="H54" s="10">
        <v>44955</v>
      </c>
      <c r="I54" s="11">
        <v>157500</v>
      </c>
      <c r="J54" s="12" t="s">
        <v>88</v>
      </c>
      <c r="K54" s="15"/>
    </row>
    <row r="55" spans="1:11" s="12" customFormat="1" ht="31.5">
      <c r="A55" s="7">
        <v>53</v>
      </c>
      <c r="B55" s="8" t="s">
        <v>63</v>
      </c>
      <c r="C55" s="8" t="s">
        <v>57</v>
      </c>
      <c r="D55" s="9">
        <v>309268649</v>
      </c>
      <c r="E55" s="8">
        <v>1023036</v>
      </c>
      <c r="F55" s="10">
        <v>44955</v>
      </c>
      <c r="G55" s="11">
        <v>2500000</v>
      </c>
      <c r="H55" s="10">
        <v>44956</v>
      </c>
      <c r="I55" s="11">
        <v>2500000</v>
      </c>
      <c r="J55" s="12" t="s">
        <v>29</v>
      </c>
      <c r="K55" s="15"/>
    </row>
    <row r="56" spans="1:11" s="12" customFormat="1" ht="15.75">
      <c r="A56" s="7">
        <v>54</v>
      </c>
      <c r="B56" s="8" t="s">
        <v>89</v>
      </c>
      <c r="C56" s="8" t="s">
        <v>90</v>
      </c>
      <c r="D56" s="9">
        <v>306868569</v>
      </c>
      <c r="E56" s="8">
        <v>1015346</v>
      </c>
      <c r="F56" s="10">
        <v>44951</v>
      </c>
      <c r="G56" s="11" t="s">
        <v>91</v>
      </c>
      <c r="H56" s="10">
        <v>44956</v>
      </c>
      <c r="I56" s="11" t="s">
        <v>91</v>
      </c>
      <c r="J56" s="12" t="s">
        <v>46</v>
      </c>
      <c r="K56" s="15"/>
    </row>
    <row r="57" spans="1:11" s="12" customFormat="1" ht="15.75">
      <c r="A57" s="7">
        <v>55</v>
      </c>
      <c r="B57" s="8" t="s">
        <v>92</v>
      </c>
      <c r="C57" s="8" t="s">
        <v>93</v>
      </c>
      <c r="D57" s="9">
        <v>305999636</v>
      </c>
      <c r="E57" s="8">
        <v>998877</v>
      </c>
      <c r="F57" s="10">
        <v>44940</v>
      </c>
      <c r="G57" s="11">
        <v>11000000</v>
      </c>
      <c r="H57" s="10">
        <v>44958</v>
      </c>
      <c r="I57" s="11">
        <v>11000000</v>
      </c>
      <c r="J57" s="12" t="s">
        <v>14</v>
      </c>
      <c r="K57" s="15"/>
    </row>
    <row r="58" spans="1:11" s="12" customFormat="1" ht="31.5">
      <c r="A58" s="7">
        <v>56</v>
      </c>
      <c r="B58" s="8" t="s">
        <v>94</v>
      </c>
      <c r="C58" s="8" t="s">
        <v>95</v>
      </c>
      <c r="D58" s="9">
        <v>309722645</v>
      </c>
      <c r="E58" s="8">
        <v>1001760</v>
      </c>
      <c r="F58" s="10">
        <v>44942</v>
      </c>
      <c r="G58" s="11">
        <v>3999900</v>
      </c>
      <c r="H58" s="10">
        <v>44958</v>
      </c>
      <c r="I58" s="11">
        <v>3999900</v>
      </c>
      <c r="J58" s="12" t="s">
        <v>23</v>
      </c>
      <c r="K58" s="15"/>
    </row>
    <row r="59" spans="1:11" s="12" customFormat="1" ht="15.75">
      <c r="A59" s="7">
        <v>57</v>
      </c>
      <c r="B59" s="8" t="s">
        <v>96</v>
      </c>
      <c r="C59" s="8" t="s">
        <v>13</v>
      </c>
      <c r="D59" s="9">
        <v>308717019</v>
      </c>
      <c r="E59" s="8">
        <v>99429</v>
      </c>
      <c r="F59" s="10">
        <v>44909</v>
      </c>
      <c r="G59" s="11">
        <v>162360000</v>
      </c>
      <c r="H59" s="10">
        <v>44958</v>
      </c>
      <c r="I59" s="11">
        <v>162360000</v>
      </c>
      <c r="J59" s="12" t="s">
        <v>14</v>
      </c>
      <c r="K59" s="20" t="s">
        <v>53</v>
      </c>
    </row>
    <row r="60" spans="1:11" s="12" customFormat="1" ht="31.5">
      <c r="A60" s="7">
        <v>58</v>
      </c>
      <c r="B60" s="8" t="s">
        <v>97</v>
      </c>
      <c r="C60" s="8" t="s">
        <v>98</v>
      </c>
      <c r="D60" s="9">
        <v>497314963</v>
      </c>
      <c r="E60" s="8">
        <v>989172</v>
      </c>
      <c r="F60" s="10">
        <v>44934</v>
      </c>
      <c r="G60" s="11">
        <v>2860000</v>
      </c>
      <c r="H60" s="10">
        <v>44958</v>
      </c>
      <c r="I60" s="11">
        <v>2860000</v>
      </c>
      <c r="J60" s="12" t="s">
        <v>26</v>
      </c>
      <c r="K60" s="15"/>
    </row>
    <row r="61" spans="1:11" s="12" customFormat="1" ht="31.5">
      <c r="A61" s="7">
        <v>59</v>
      </c>
      <c r="B61" s="8" t="s">
        <v>99</v>
      </c>
      <c r="C61" s="8" t="s">
        <v>100</v>
      </c>
      <c r="D61" s="9">
        <v>310068313</v>
      </c>
      <c r="E61" s="8">
        <v>104262</v>
      </c>
      <c r="F61" s="10">
        <v>44949</v>
      </c>
      <c r="G61" s="11">
        <v>3096000</v>
      </c>
      <c r="H61" s="10">
        <v>44959</v>
      </c>
      <c r="I61" s="11">
        <v>3096000</v>
      </c>
      <c r="J61" s="12" t="s">
        <v>14</v>
      </c>
      <c r="K61" s="22" t="s">
        <v>53</v>
      </c>
    </row>
    <row r="62" spans="1:11" s="12" customFormat="1" ht="15.75">
      <c r="A62" s="7">
        <v>60</v>
      </c>
      <c r="B62" s="8" t="s">
        <v>101</v>
      </c>
      <c r="C62" s="8" t="s">
        <v>102</v>
      </c>
      <c r="D62" s="9">
        <v>308428274</v>
      </c>
      <c r="E62" s="8">
        <v>1026325</v>
      </c>
      <c r="F62" s="10">
        <v>44958</v>
      </c>
      <c r="G62" s="11">
        <v>2597500</v>
      </c>
      <c r="H62" s="10">
        <v>44959</v>
      </c>
      <c r="I62" s="11">
        <v>2597500</v>
      </c>
      <c r="J62" s="12" t="s">
        <v>29</v>
      </c>
      <c r="K62" s="15"/>
    </row>
    <row r="63" spans="1:11" s="12" customFormat="1" ht="15.75">
      <c r="A63" s="7">
        <v>61</v>
      </c>
      <c r="B63" s="8" t="s">
        <v>36</v>
      </c>
      <c r="C63" s="8" t="s">
        <v>103</v>
      </c>
      <c r="D63" s="9">
        <v>302713108</v>
      </c>
      <c r="E63" s="8">
        <v>1024870</v>
      </c>
      <c r="F63" s="10">
        <v>44956</v>
      </c>
      <c r="G63" s="11">
        <v>4740000</v>
      </c>
      <c r="H63" s="10">
        <v>44959</v>
      </c>
      <c r="I63" s="11">
        <v>4740000</v>
      </c>
      <c r="J63" s="12" t="s">
        <v>14</v>
      </c>
      <c r="K63" s="15"/>
    </row>
    <row r="64" spans="1:11" s="12" customFormat="1" ht="15.75">
      <c r="A64" s="7">
        <v>62</v>
      </c>
      <c r="B64" s="8" t="s">
        <v>104</v>
      </c>
      <c r="C64" s="8" t="s">
        <v>68</v>
      </c>
      <c r="D64" s="9">
        <v>305986264</v>
      </c>
      <c r="E64" s="8">
        <v>1023025</v>
      </c>
      <c r="F64" s="10">
        <v>44955</v>
      </c>
      <c r="G64" s="11">
        <v>27300000</v>
      </c>
      <c r="H64" s="10">
        <v>44959</v>
      </c>
      <c r="I64" s="11">
        <v>27300000</v>
      </c>
      <c r="J64" s="12" t="s">
        <v>46</v>
      </c>
      <c r="K64" s="15"/>
    </row>
    <row r="65" spans="1:11" s="12" customFormat="1" ht="15.75">
      <c r="A65" s="7">
        <v>63</v>
      </c>
      <c r="B65" s="8" t="s">
        <v>92</v>
      </c>
      <c r="C65" s="8" t="s">
        <v>105</v>
      </c>
      <c r="D65" s="9">
        <v>307491912</v>
      </c>
      <c r="E65" s="8">
        <v>796260</v>
      </c>
      <c r="F65" s="10">
        <v>44879</v>
      </c>
      <c r="G65" s="11">
        <v>30400000</v>
      </c>
      <c r="H65" s="10">
        <v>44959</v>
      </c>
      <c r="I65" s="11">
        <v>30400000</v>
      </c>
      <c r="J65" s="12" t="s">
        <v>14</v>
      </c>
      <c r="K65" s="15"/>
    </row>
    <row r="66" spans="1:11" s="12" customFormat="1" ht="15.75">
      <c r="A66" s="7">
        <v>64</v>
      </c>
      <c r="B66" s="8" t="s">
        <v>106</v>
      </c>
      <c r="C66" s="8" t="s">
        <v>107</v>
      </c>
      <c r="D66" s="9">
        <v>309171668</v>
      </c>
      <c r="E66" s="8">
        <v>1009865</v>
      </c>
      <c r="F66" s="10">
        <v>44947</v>
      </c>
      <c r="G66" s="11">
        <v>747000</v>
      </c>
      <c r="H66" s="10">
        <v>44960</v>
      </c>
      <c r="I66" s="11">
        <v>747000</v>
      </c>
      <c r="J66" s="12" t="s">
        <v>14</v>
      </c>
      <c r="K66" s="15"/>
    </row>
    <row r="67" spans="1:11" s="12" customFormat="1" ht="15.75">
      <c r="A67" s="7">
        <v>65</v>
      </c>
      <c r="B67" s="8" t="s">
        <v>56</v>
      </c>
      <c r="C67" s="8" t="s">
        <v>57</v>
      </c>
      <c r="D67" s="9">
        <v>309268649</v>
      </c>
      <c r="E67" s="8">
        <v>1024611</v>
      </c>
      <c r="F67" s="10">
        <v>44956</v>
      </c>
      <c r="G67" s="11">
        <v>6799627</v>
      </c>
      <c r="H67" s="10">
        <v>44960</v>
      </c>
      <c r="I67" s="11">
        <v>6799627</v>
      </c>
      <c r="J67" s="12" t="s">
        <v>29</v>
      </c>
      <c r="K67" s="15"/>
    </row>
    <row r="68" spans="1:11" s="12" customFormat="1" ht="15.75">
      <c r="A68" s="7">
        <v>66</v>
      </c>
      <c r="B68" s="8" t="s">
        <v>108</v>
      </c>
      <c r="C68" s="8" t="s">
        <v>109</v>
      </c>
      <c r="D68" s="9">
        <v>307314860</v>
      </c>
      <c r="E68" s="8">
        <v>1035430</v>
      </c>
      <c r="F68" s="10">
        <v>44962</v>
      </c>
      <c r="G68" s="11">
        <v>749900</v>
      </c>
      <c r="H68" s="10">
        <v>44963</v>
      </c>
      <c r="I68" s="11">
        <v>749900</v>
      </c>
      <c r="J68" s="12" t="s">
        <v>110</v>
      </c>
      <c r="K68" s="15"/>
    </row>
    <row r="69" spans="1:11" s="12" customFormat="1" ht="15.75">
      <c r="A69" s="7">
        <v>67</v>
      </c>
      <c r="B69" s="8" t="s">
        <v>111</v>
      </c>
      <c r="C69" s="8" t="s">
        <v>90</v>
      </c>
      <c r="D69" s="9">
        <v>306868569</v>
      </c>
      <c r="E69" s="8">
        <v>1028922</v>
      </c>
      <c r="F69" s="10">
        <v>44959</v>
      </c>
      <c r="G69" s="11">
        <v>10080000</v>
      </c>
      <c r="H69" s="10">
        <v>44964</v>
      </c>
      <c r="I69" s="11">
        <v>10080000</v>
      </c>
      <c r="J69" s="12" t="s">
        <v>46</v>
      </c>
      <c r="K69" s="15"/>
    </row>
    <row r="70" spans="1:11" s="12" customFormat="1" ht="31.5">
      <c r="A70" s="7">
        <v>68</v>
      </c>
      <c r="B70" s="8" t="s">
        <v>63</v>
      </c>
      <c r="C70" s="8" t="s">
        <v>112</v>
      </c>
      <c r="D70" s="9">
        <v>426201594</v>
      </c>
      <c r="E70" s="8">
        <v>1029551</v>
      </c>
      <c r="F70" s="10">
        <v>44959</v>
      </c>
      <c r="G70" s="11">
        <v>1499000</v>
      </c>
      <c r="H70" s="10">
        <v>44964</v>
      </c>
      <c r="I70" s="11">
        <v>1499000</v>
      </c>
      <c r="J70" s="12" t="s">
        <v>113</v>
      </c>
      <c r="K70" s="15"/>
    </row>
    <row r="71" spans="1:11" s="12" customFormat="1" ht="15.75">
      <c r="A71" s="7">
        <v>69</v>
      </c>
      <c r="B71" s="8" t="s">
        <v>36</v>
      </c>
      <c r="C71" s="8" t="s">
        <v>114</v>
      </c>
      <c r="D71" s="9">
        <v>302921989</v>
      </c>
      <c r="E71" s="8">
        <v>1012812</v>
      </c>
      <c r="F71" s="10">
        <v>44949</v>
      </c>
      <c r="G71" s="11">
        <v>1100000</v>
      </c>
      <c r="H71" s="10">
        <v>44964</v>
      </c>
      <c r="I71" s="11">
        <v>1100000</v>
      </c>
      <c r="J71" s="12" t="s">
        <v>18</v>
      </c>
      <c r="K71" s="15"/>
    </row>
    <row r="72" spans="1:11" s="12" customFormat="1" ht="15.75">
      <c r="A72" s="7">
        <v>70</v>
      </c>
      <c r="B72" s="8" t="s">
        <v>21</v>
      </c>
      <c r="C72" s="8" t="s">
        <v>115</v>
      </c>
      <c r="D72" s="9">
        <v>204274466</v>
      </c>
      <c r="E72" s="8">
        <v>1026792</v>
      </c>
      <c r="F72" s="10">
        <v>44958</v>
      </c>
      <c r="G72" s="11">
        <v>4900000</v>
      </c>
      <c r="H72" s="10">
        <v>44965</v>
      </c>
      <c r="I72" s="11">
        <v>4900000</v>
      </c>
      <c r="J72" s="12" t="s">
        <v>113</v>
      </c>
      <c r="K72" s="15"/>
    </row>
    <row r="73" spans="1:11" s="12" customFormat="1" ht="15.75">
      <c r="A73" s="7">
        <v>71</v>
      </c>
      <c r="B73" s="8" t="s">
        <v>30</v>
      </c>
      <c r="C73" s="8" t="s">
        <v>116</v>
      </c>
      <c r="D73" s="9">
        <v>308092355</v>
      </c>
      <c r="E73" s="8">
        <v>1026820</v>
      </c>
      <c r="F73" s="10">
        <v>44958</v>
      </c>
      <c r="G73" s="11">
        <v>330000</v>
      </c>
      <c r="H73" s="10">
        <v>44966</v>
      </c>
      <c r="I73" s="11">
        <v>330000</v>
      </c>
      <c r="J73" s="12" t="s">
        <v>113</v>
      </c>
      <c r="K73" s="15"/>
    </row>
    <row r="74" spans="1:11" s="12" customFormat="1" ht="15.75">
      <c r="A74" s="7">
        <v>72</v>
      </c>
      <c r="B74" s="8" t="s">
        <v>117</v>
      </c>
      <c r="C74" s="8" t="s">
        <v>118</v>
      </c>
      <c r="D74" s="9">
        <v>305000408</v>
      </c>
      <c r="E74" s="8">
        <v>1014015</v>
      </c>
      <c r="F74" s="10">
        <v>44951</v>
      </c>
      <c r="G74" s="11">
        <v>140000</v>
      </c>
      <c r="H74" s="10">
        <v>44966</v>
      </c>
      <c r="I74" s="11">
        <v>140000</v>
      </c>
      <c r="J74" s="12" t="s">
        <v>110</v>
      </c>
      <c r="K74" s="15"/>
    </row>
    <row r="75" spans="1:11" s="12" customFormat="1" ht="15.75">
      <c r="A75" s="7">
        <v>73</v>
      </c>
      <c r="B75" s="8" t="s">
        <v>24</v>
      </c>
      <c r="C75" s="8" t="s">
        <v>119</v>
      </c>
      <c r="D75" s="9">
        <v>306155704</v>
      </c>
      <c r="E75" s="8">
        <v>1052123</v>
      </c>
      <c r="F75" s="10">
        <v>44968</v>
      </c>
      <c r="G75" s="11">
        <v>3477000</v>
      </c>
      <c r="H75" s="10">
        <v>44970</v>
      </c>
      <c r="I75" s="11">
        <v>3477000</v>
      </c>
      <c r="J75" s="12" t="s">
        <v>26</v>
      </c>
      <c r="K75" s="15"/>
    </row>
    <row r="76" spans="1:11" s="12" customFormat="1" ht="31.5">
      <c r="A76" s="7">
        <v>74</v>
      </c>
      <c r="B76" s="8" t="s">
        <v>120</v>
      </c>
      <c r="C76" s="8" t="s">
        <v>121</v>
      </c>
      <c r="D76" s="9">
        <v>305181254</v>
      </c>
      <c r="E76" s="8">
        <v>998520</v>
      </c>
      <c r="F76" s="10">
        <v>44940</v>
      </c>
      <c r="G76" s="11">
        <v>8200000</v>
      </c>
      <c r="H76" s="10">
        <v>44970</v>
      </c>
      <c r="I76" s="11">
        <v>8200000</v>
      </c>
      <c r="J76" s="12" t="s">
        <v>14</v>
      </c>
      <c r="K76" s="15"/>
    </row>
    <row r="77" spans="1:11" s="12" customFormat="1" ht="15.75">
      <c r="A77" s="7">
        <v>75</v>
      </c>
      <c r="B77" s="8" t="s">
        <v>30</v>
      </c>
      <c r="C77" s="8" t="s">
        <v>122</v>
      </c>
      <c r="D77" s="9">
        <v>304815209</v>
      </c>
      <c r="E77" s="8">
        <v>1006539</v>
      </c>
      <c r="F77" s="10">
        <v>44946</v>
      </c>
      <c r="G77" s="11">
        <v>294000</v>
      </c>
      <c r="H77" s="10">
        <v>44971</v>
      </c>
      <c r="I77" s="11">
        <v>294000</v>
      </c>
      <c r="J77" s="12" t="s">
        <v>26</v>
      </c>
      <c r="K77" s="15"/>
    </row>
    <row r="78" spans="1:11" s="12" customFormat="1" ht="31.5">
      <c r="A78" s="7">
        <v>76</v>
      </c>
      <c r="B78" s="8" t="s">
        <v>123</v>
      </c>
      <c r="C78" s="8" t="s">
        <v>124</v>
      </c>
      <c r="D78" s="9">
        <v>309871754</v>
      </c>
      <c r="E78" s="8">
        <v>1021317</v>
      </c>
      <c r="F78" s="10">
        <v>44954</v>
      </c>
      <c r="G78" s="11">
        <v>735318</v>
      </c>
      <c r="H78" s="10">
        <v>44972</v>
      </c>
      <c r="I78" s="11">
        <v>735318</v>
      </c>
      <c r="J78" s="12" t="s">
        <v>46</v>
      </c>
      <c r="K78" s="15"/>
    </row>
    <row r="79" spans="1:11" s="12" customFormat="1" ht="31.5">
      <c r="A79" s="7">
        <v>77</v>
      </c>
      <c r="B79" s="8" t="s">
        <v>123</v>
      </c>
      <c r="C79" s="8" t="s">
        <v>124</v>
      </c>
      <c r="D79" s="9">
        <v>309871754</v>
      </c>
      <c r="E79" s="8">
        <v>1021319</v>
      </c>
      <c r="F79" s="10">
        <v>44954</v>
      </c>
      <c r="G79" s="11">
        <v>344600</v>
      </c>
      <c r="H79" s="10">
        <v>44972</v>
      </c>
      <c r="I79" s="11">
        <v>344600</v>
      </c>
      <c r="J79" s="12" t="s">
        <v>46</v>
      </c>
      <c r="K79" s="15"/>
    </row>
    <row r="80" spans="1:11" s="12" customFormat="1" ht="15.75">
      <c r="A80" s="7">
        <v>78</v>
      </c>
      <c r="B80" s="8" t="s">
        <v>125</v>
      </c>
      <c r="C80" s="8" t="s">
        <v>126</v>
      </c>
      <c r="D80" s="9">
        <v>305670929</v>
      </c>
      <c r="E80" s="8">
        <v>1045518</v>
      </c>
      <c r="F80" s="10">
        <v>44966</v>
      </c>
      <c r="G80" s="11">
        <v>3752000</v>
      </c>
      <c r="H80" s="10">
        <v>44972</v>
      </c>
      <c r="I80" s="11">
        <v>3752000</v>
      </c>
      <c r="J80" s="12" t="s">
        <v>46</v>
      </c>
      <c r="K80" s="15"/>
    </row>
    <row r="81" spans="1:11" s="12" customFormat="1" ht="15.75">
      <c r="A81" s="7">
        <v>79</v>
      </c>
      <c r="B81" s="8" t="s">
        <v>34</v>
      </c>
      <c r="C81" s="8" t="s">
        <v>127</v>
      </c>
      <c r="D81" s="9">
        <v>308412572</v>
      </c>
      <c r="E81" s="8">
        <v>956250</v>
      </c>
      <c r="F81" s="10">
        <v>45281</v>
      </c>
      <c r="G81" s="11">
        <v>148000000.00999999</v>
      </c>
      <c r="H81" s="10">
        <v>44973</v>
      </c>
      <c r="I81" s="11">
        <v>148000000.00999999</v>
      </c>
      <c r="J81" s="12" t="s">
        <v>14</v>
      </c>
      <c r="K81" s="15"/>
    </row>
    <row r="82" spans="1:11" s="12" customFormat="1" ht="15.75">
      <c r="A82" s="7">
        <v>80</v>
      </c>
      <c r="B82" s="8" t="s">
        <v>128</v>
      </c>
      <c r="C82" s="8" t="s">
        <v>129</v>
      </c>
      <c r="D82" s="9">
        <v>305437796</v>
      </c>
      <c r="E82" s="8">
        <v>1023373</v>
      </c>
      <c r="F82" s="10">
        <v>44955</v>
      </c>
      <c r="G82" s="11">
        <v>286800</v>
      </c>
      <c r="H82" s="10">
        <v>44974</v>
      </c>
      <c r="I82" s="11">
        <v>286800</v>
      </c>
      <c r="J82" s="12" t="s">
        <v>46</v>
      </c>
      <c r="K82" s="15"/>
    </row>
    <row r="83" spans="1:11" s="12" customFormat="1" ht="15.75">
      <c r="A83" s="7">
        <v>81</v>
      </c>
      <c r="B83" s="8" t="s">
        <v>130</v>
      </c>
      <c r="C83" s="8" t="s">
        <v>129</v>
      </c>
      <c r="D83" s="9">
        <v>305437796</v>
      </c>
      <c r="E83" s="8">
        <v>1023272</v>
      </c>
      <c r="F83" s="10">
        <v>44955</v>
      </c>
      <c r="G83" s="11">
        <v>163000</v>
      </c>
      <c r="H83" s="10">
        <v>44974</v>
      </c>
      <c r="I83" s="11">
        <v>163000</v>
      </c>
      <c r="J83" s="12" t="s">
        <v>46</v>
      </c>
      <c r="K83" s="15"/>
    </row>
    <row r="84" spans="1:11" s="12" customFormat="1" ht="31.5">
      <c r="A84" s="7">
        <v>82</v>
      </c>
      <c r="B84" s="8" t="s">
        <v>131</v>
      </c>
      <c r="C84" s="8" t="s">
        <v>132</v>
      </c>
      <c r="D84" s="9">
        <v>309031929</v>
      </c>
      <c r="E84" s="8">
        <v>1051986</v>
      </c>
      <c r="F84" s="10">
        <v>44968</v>
      </c>
      <c r="G84" s="11">
        <v>815700</v>
      </c>
      <c r="H84" s="10">
        <v>44974</v>
      </c>
      <c r="I84" s="11">
        <v>815700</v>
      </c>
      <c r="J84" s="12" t="s">
        <v>49</v>
      </c>
      <c r="K84" s="15"/>
    </row>
    <row r="85" spans="1:11" s="12" customFormat="1" ht="15.75">
      <c r="A85" s="7">
        <v>83</v>
      </c>
      <c r="B85" s="8" t="s">
        <v>38</v>
      </c>
      <c r="C85" s="8" t="s">
        <v>22</v>
      </c>
      <c r="D85" s="9">
        <v>300425980</v>
      </c>
      <c r="E85" s="8">
        <v>1075495</v>
      </c>
      <c r="F85" s="10">
        <v>44977</v>
      </c>
      <c r="G85" s="11">
        <v>184000</v>
      </c>
      <c r="H85" s="10">
        <v>44977</v>
      </c>
      <c r="I85" s="11">
        <v>184000</v>
      </c>
      <c r="J85" s="12" t="s">
        <v>23</v>
      </c>
      <c r="K85" s="15"/>
    </row>
    <row r="86" spans="1:11" s="12" customFormat="1" ht="31.5">
      <c r="A86" s="7">
        <v>84</v>
      </c>
      <c r="B86" s="8" t="s">
        <v>133</v>
      </c>
      <c r="C86" s="8" t="s">
        <v>22</v>
      </c>
      <c r="D86" s="9">
        <v>300425980</v>
      </c>
      <c r="E86" s="8">
        <v>1075490</v>
      </c>
      <c r="F86" s="10">
        <v>44977</v>
      </c>
      <c r="G86" s="11">
        <v>58500</v>
      </c>
      <c r="H86" s="10">
        <v>44977</v>
      </c>
      <c r="I86" s="11">
        <v>58500</v>
      </c>
      <c r="J86" s="12" t="s">
        <v>23</v>
      </c>
      <c r="K86" s="15"/>
    </row>
    <row r="87" spans="1:11" s="12" customFormat="1" ht="15.75">
      <c r="A87" s="7">
        <v>85</v>
      </c>
      <c r="B87" s="8" t="s">
        <v>39</v>
      </c>
      <c r="C87" s="8" t="s">
        <v>22</v>
      </c>
      <c r="D87" s="9">
        <v>300425980</v>
      </c>
      <c r="E87" s="8">
        <v>1064440</v>
      </c>
      <c r="F87" s="10">
        <v>44974</v>
      </c>
      <c r="G87" s="11">
        <v>142800</v>
      </c>
      <c r="H87" s="10">
        <v>44977</v>
      </c>
      <c r="I87" s="11">
        <v>142800</v>
      </c>
      <c r="J87" s="12" t="s">
        <v>23</v>
      </c>
      <c r="K87" s="15"/>
    </row>
    <row r="88" spans="1:11" s="12" customFormat="1" ht="15.75">
      <c r="A88" s="7">
        <v>86</v>
      </c>
      <c r="B88" s="8" t="s">
        <v>128</v>
      </c>
      <c r="C88" s="8" t="s">
        <v>22</v>
      </c>
      <c r="D88" s="9">
        <v>300425980</v>
      </c>
      <c r="E88" s="8">
        <v>1064345</v>
      </c>
      <c r="F88" s="10">
        <v>44974</v>
      </c>
      <c r="G88" s="11">
        <v>170000</v>
      </c>
      <c r="H88" s="10">
        <v>44977</v>
      </c>
      <c r="I88" s="11">
        <v>170000</v>
      </c>
      <c r="J88" s="12" t="s">
        <v>23</v>
      </c>
      <c r="K88" s="15"/>
    </row>
    <row r="89" spans="1:11" s="12" customFormat="1" ht="15.75">
      <c r="A89" s="7">
        <v>87</v>
      </c>
      <c r="B89" s="8" t="s">
        <v>134</v>
      </c>
      <c r="C89" s="8" t="s">
        <v>22</v>
      </c>
      <c r="D89" s="9">
        <v>300425980</v>
      </c>
      <c r="E89" s="8">
        <v>1064331</v>
      </c>
      <c r="F89" s="10">
        <v>44974</v>
      </c>
      <c r="G89" s="11">
        <v>150000</v>
      </c>
      <c r="H89" s="10">
        <v>44977</v>
      </c>
      <c r="I89" s="11">
        <v>150000</v>
      </c>
      <c r="J89" s="12" t="s">
        <v>23</v>
      </c>
      <c r="K89" s="15"/>
    </row>
    <row r="90" spans="1:11" s="12" customFormat="1" ht="15.75">
      <c r="A90" s="7">
        <v>88</v>
      </c>
      <c r="B90" s="8" t="s">
        <v>135</v>
      </c>
      <c r="C90" s="8" t="s">
        <v>22</v>
      </c>
      <c r="D90" s="9">
        <v>300425980</v>
      </c>
      <c r="E90" s="8">
        <v>1064290</v>
      </c>
      <c r="F90" s="10">
        <v>44974</v>
      </c>
      <c r="G90" s="11">
        <v>190000</v>
      </c>
      <c r="H90" s="10">
        <v>44977</v>
      </c>
      <c r="I90" s="11">
        <v>190000</v>
      </c>
      <c r="J90" s="12" t="s">
        <v>23</v>
      </c>
      <c r="K90" s="15"/>
    </row>
    <row r="91" spans="1:11" s="12" customFormat="1" ht="31.5">
      <c r="A91" s="7">
        <v>89</v>
      </c>
      <c r="B91" s="8" t="s">
        <v>136</v>
      </c>
      <c r="C91" s="8" t="s">
        <v>137</v>
      </c>
      <c r="D91" s="9" t="s">
        <v>138</v>
      </c>
      <c r="E91" s="8">
        <v>1061451</v>
      </c>
      <c r="F91" s="10">
        <v>44973</v>
      </c>
      <c r="G91" s="11">
        <v>158250</v>
      </c>
      <c r="H91" s="10">
        <v>44977</v>
      </c>
      <c r="I91" s="11">
        <v>158250</v>
      </c>
      <c r="J91" s="12" t="s">
        <v>26</v>
      </c>
      <c r="K91" s="15"/>
    </row>
    <row r="92" spans="1:11" s="12" customFormat="1" ht="31.5">
      <c r="A92" s="7">
        <v>90</v>
      </c>
      <c r="B92" s="8" t="s">
        <v>136</v>
      </c>
      <c r="C92" s="8" t="s">
        <v>137</v>
      </c>
      <c r="D92" s="9" t="s">
        <v>138</v>
      </c>
      <c r="E92" s="8">
        <v>1061232</v>
      </c>
      <c r="F92" s="10">
        <v>44973</v>
      </c>
      <c r="G92" s="11">
        <v>280000</v>
      </c>
      <c r="H92" s="10">
        <v>44977</v>
      </c>
      <c r="I92" s="11">
        <v>280000</v>
      </c>
      <c r="J92" s="12" t="s">
        <v>26</v>
      </c>
      <c r="K92" s="15"/>
    </row>
    <row r="93" spans="1:11" s="12" customFormat="1" ht="31.5">
      <c r="A93" s="7">
        <v>91</v>
      </c>
      <c r="B93" s="8" t="s">
        <v>136</v>
      </c>
      <c r="C93" s="8" t="s">
        <v>137</v>
      </c>
      <c r="D93" s="9" t="s">
        <v>138</v>
      </c>
      <c r="E93" s="8">
        <v>1061207</v>
      </c>
      <c r="F93" s="10">
        <v>44973</v>
      </c>
      <c r="G93" s="11">
        <v>351000</v>
      </c>
      <c r="H93" s="10">
        <v>44977</v>
      </c>
      <c r="I93" s="11">
        <v>351000</v>
      </c>
      <c r="J93" s="12" t="s">
        <v>26</v>
      </c>
      <c r="K93" s="15"/>
    </row>
    <row r="94" spans="1:11" s="12" customFormat="1" ht="15.75">
      <c r="A94" s="7">
        <v>92</v>
      </c>
      <c r="B94" s="8" t="s">
        <v>39</v>
      </c>
      <c r="C94" s="8" t="s">
        <v>139</v>
      </c>
      <c r="D94" s="9">
        <v>309959714</v>
      </c>
      <c r="E94" s="8">
        <v>1031093</v>
      </c>
      <c r="F94" s="10">
        <v>44960</v>
      </c>
      <c r="G94" s="11">
        <v>299700</v>
      </c>
      <c r="H94" s="10">
        <v>44977</v>
      </c>
      <c r="I94" s="11">
        <v>299700</v>
      </c>
      <c r="J94" s="12" t="s">
        <v>140</v>
      </c>
      <c r="K94" s="15"/>
    </row>
    <row r="95" spans="1:11" s="12" customFormat="1" ht="15.75">
      <c r="A95" s="7">
        <v>93</v>
      </c>
      <c r="B95" s="8" t="s">
        <v>141</v>
      </c>
      <c r="C95" s="8" t="s">
        <v>142</v>
      </c>
      <c r="D95" s="9">
        <v>205888800</v>
      </c>
      <c r="E95" s="8">
        <v>1031084</v>
      </c>
      <c r="F95" s="10">
        <v>44960</v>
      </c>
      <c r="G95" s="11">
        <v>250000</v>
      </c>
      <c r="H95" s="10">
        <v>44977</v>
      </c>
      <c r="I95" s="11">
        <v>250000</v>
      </c>
      <c r="J95" s="12" t="s">
        <v>140</v>
      </c>
      <c r="K95" s="15"/>
    </row>
    <row r="96" spans="1:11" s="12" customFormat="1" ht="15.75">
      <c r="A96" s="7">
        <v>94</v>
      </c>
      <c r="B96" s="8" t="s">
        <v>36</v>
      </c>
      <c r="C96" s="8" t="s">
        <v>143</v>
      </c>
      <c r="D96" s="9">
        <v>306894560</v>
      </c>
      <c r="E96" s="8">
        <v>1046977</v>
      </c>
      <c r="F96" s="10">
        <v>44967</v>
      </c>
      <c r="G96" s="11">
        <v>796315.2</v>
      </c>
      <c r="H96" s="10">
        <v>44977</v>
      </c>
      <c r="I96" s="11">
        <v>796315.2</v>
      </c>
      <c r="J96" s="12" t="s">
        <v>14</v>
      </c>
      <c r="K96" s="15"/>
    </row>
    <row r="97" spans="1:11" s="12" customFormat="1" ht="15.75">
      <c r="A97" s="7">
        <v>95</v>
      </c>
      <c r="B97" s="8" t="s">
        <v>39</v>
      </c>
      <c r="C97" s="8" t="s">
        <v>129</v>
      </c>
      <c r="D97" s="9">
        <v>305437796</v>
      </c>
      <c r="E97" s="8">
        <v>1020902</v>
      </c>
      <c r="F97" s="10">
        <v>44954</v>
      </c>
      <c r="G97" s="11">
        <v>224000</v>
      </c>
      <c r="H97" s="10">
        <v>44978</v>
      </c>
      <c r="I97" s="11">
        <v>224000</v>
      </c>
      <c r="J97" s="12" t="s">
        <v>46</v>
      </c>
      <c r="K97" s="15"/>
    </row>
    <row r="98" spans="1:11" s="12" customFormat="1" ht="15.75">
      <c r="A98" s="7">
        <v>96</v>
      </c>
      <c r="B98" s="8" t="s">
        <v>144</v>
      </c>
      <c r="C98" s="8" t="s">
        <v>145</v>
      </c>
      <c r="D98" s="9">
        <v>305546811</v>
      </c>
      <c r="E98" s="8">
        <v>356568</v>
      </c>
      <c r="F98" s="10">
        <v>44714</v>
      </c>
      <c r="G98" s="11">
        <v>20000000</v>
      </c>
      <c r="H98" s="10">
        <v>44978</v>
      </c>
      <c r="I98" s="11">
        <v>20000000</v>
      </c>
      <c r="J98" s="12" t="s">
        <v>14</v>
      </c>
      <c r="K98" s="15"/>
    </row>
    <row r="99" spans="1:11" s="12" customFormat="1" ht="15.75">
      <c r="A99" s="7">
        <v>97</v>
      </c>
      <c r="B99" s="8" t="s">
        <v>106</v>
      </c>
      <c r="C99" s="8" t="s">
        <v>93</v>
      </c>
      <c r="D99" s="9">
        <v>305999636</v>
      </c>
      <c r="E99" s="8">
        <v>1045813</v>
      </c>
      <c r="F99" s="10">
        <v>44966</v>
      </c>
      <c r="G99" s="11">
        <v>1250000</v>
      </c>
      <c r="H99" s="10">
        <v>44978</v>
      </c>
      <c r="I99" s="11">
        <v>1250000</v>
      </c>
      <c r="J99" s="12" t="s">
        <v>14</v>
      </c>
      <c r="K99" s="15"/>
    </row>
    <row r="100" spans="1:11" s="12" customFormat="1" ht="15.75">
      <c r="A100" s="7">
        <v>98</v>
      </c>
      <c r="B100" s="8" t="s">
        <v>101</v>
      </c>
      <c r="C100" s="8" t="s">
        <v>146</v>
      </c>
      <c r="D100" s="9">
        <v>302285214</v>
      </c>
      <c r="E100" s="8">
        <v>1048618</v>
      </c>
      <c r="F100" s="10">
        <v>44967</v>
      </c>
      <c r="G100" s="11">
        <v>990000</v>
      </c>
      <c r="H100" s="10">
        <v>44978</v>
      </c>
      <c r="I100" s="11">
        <v>990000</v>
      </c>
      <c r="J100" s="12" t="s">
        <v>33</v>
      </c>
      <c r="K100" s="15"/>
    </row>
    <row r="101" spans="1:11" s="12" customFormat="1" ht="31.5">
      <c r="A101" s="7">
        <v>99</v>
      </c>
      <c r="B101" s="8" t="s">
        <v>97</v>
      </c>
      <c r="C101" s="8" t="s">
        <v>147</v>
      </c>
      <c r="D101" s="9">
        <v>309641343</v>
      </c>
      <c r="E101" s="8">
        <v>1065436</v>
      </c>
      <c r="F101" s="10">
        <v>44974</v>
      </c>
      <c r="G101" s="11">
        <v>2280000</v>
      </c>
      <c r="H101" s="10">
        <v>44980</v>
      </c>
      <c r="I101" s="11">
        <v>2280000</v>
      </c>
      <c r="J101" s="12" t="s">
        <v>110</v>
      </c>
      <c r="K101" s="15"/>
    </row>
    <row r="102" spans="1:11" s="12" customFormat="1" ht="47.25">
      <c r="A102" s="7">
        <v>100</v>
      </c>
      <c r="B102" s="8" t="s">
        <v>148</v>
      </c>
      <c r="C102" s="8" t="s">
        <v>149</v>
      </c>
      <c r="D102" s="9">
        <v>205804019</v>
      </c>
      <c r="E102" s="8">
        <v>1052881</v>
      </c>
      <c r="F102" s="10">
        <v>44969</v>
      </c>
      <c r="G102" s="11">
        <v>3800000</v>
      </c>
      <c r="H102" s="10">
        <v>44980</v>
      </c>
      <c r="I102" s="11">
        <v>3800000</v>
      </c>
      <c r="J102" s="12" t="s">
        <v>14</v>
      </c>
      <c r="K102" s="15"/>
    </row>
    <row r="103" spans="1:11" s="12" customFormat="1" ht="15.75">
      <c r="A103" s="7">
        <v>101</v>
      </c>
      <c r="B103" s="8" t="s">
        <v>150</v>
      </c>
      <c r="C103" s="8" t="s">
        <v>32</v>
      </c>
      <c r="D103" s="9">
        <v>306150521</v>
      </c>
      <c r="E103" s="8">
        <v>1069332</v>
      </c>
      <c r="F103" s="10">
        <v>44975</v>
      </c>
      <c r="G103" s="11">
        <v>3026000</v>
      </c>
      <c r="H103" s="10">
        <v>44980</v>
      </c>
      <c r="I103" s="11">
        <v>3026000</v>
      </c>
      <c r="J103" s="12" t="s">
        <v>14</v>
      </c>
      <c r="K103" s="15"/>
    </row>
    <row r="104" spans="1:11" s="12" customFormat="1" ht="15.75">
      <c r="A104" s="7">
        <v>102</v>
      </c>
      <c r="B104" s="8" t="s">
        <v>117</v>
      </c>
      <c r="C104" s="8" t="s">
        <v>151</v>
      </c>
      <c r="D104" s="9">
        <v>202900147</v>
      </c>
      <c r="E104" s="8">
        <v>1006573</v>
      </c>
      <c r="F104" s="10">
        <v>44946</v>
      </c>
      <c r="G104" s="11">
        <v>175000</v>
      </c>
      <c r="H104" s="10">
        <v>44980</v>
      </c>
      <c r="I104" s="11">
        <v>175000</v>
      </c>
      <c r="J104" s="12" t="s">
        <v>23</v>
      </c>
      <c r="K104" s="15"/>
    </row>
    <row r="105" spans="1:11" s="12" customFormat="1" ht="15.75">
      <c r="A105" s="7">
        <v>103</v>
      </c>
      <c r="B105" s="8" t="s">
        <v>152</v>
      </c>
      <c r="C105" s="8" t="s">
        <v>22</v>
      </c>
      <c r="D105" s="9">
        <v>300425980</v>
      </c>
      <c r="E105" s="8">
        <v>1090696</v>
      </c>
      <c r="F105" s="10">
        <v>44983</v>
      </c>
      <c r="G105" s="11">
        <v>200000</v>
      </c>
      <c r="H105" s="10">
        <v>44984</v>
      </c>
      <c r="I105" s="11">
        <v>200000</v>
      </c>
      <c r="J105" s="12" t="s">
        <v>23</v>
      </c>
      <c r="K105" s="15"/>
    </row>
    <row r="106" spans="1:11" s="12" customFormat="1" ht="15.75">
      <c r="A106" s="7">
        <v>104</v>
      </c>
      <c r="B106" s="8" t="s">
        <v>153</v>
      </c>
      <c r="C106" s="8" t="s">
        <v>22</v>
      </c>
      <c r="D106" s="9">
        <v>300425980</v>
      </c>
      <c r="E106" s="8">
        <v>1090708</v>
      </c>
      <c r="F106" s="10">
        <v>44983</v>
      </c>
      <c r="G106" s="11">
        <v>160000</v>
      </c>
      <c r="H106" s="10">
        <v>44984</v>
      </c>
      <c r="I106" s="11">
        <v>160000</v>
      </c>
      <c r="J106" s="12" t="s">
        <v>23</v>
      </c>
      <c r="K106" s="15"/>
    </row>
    <row r="107" spans="1:11" s="12" customFormat="1" ht="15.75">
      <c r="A107" s="7">
        <v>105</v>
      </c>
      <c r="B107" s="8" t="s">
        <v>27</v>
      </c>
      <c r="C107" s="8" t="s">
        <v>22</v>
      </c>
      <c r="D107" s="9">
        <v>300425980</v>
      </c>
      <c r="E107" s="8">
        <v>1091171</v>
      </c>
      <c r="F107" s="10">
        <v>44983</v>
      </c>
      <c r="G107" s="11">
        <v>434500</v>
      </c>
      <c r="H107" s="10">
        <v>44984</v>
      </c>
      <c r="I107" s="11">
        <v>434500</v>
      </c>
      <c r="J107" s="12" t="s">
        <v>23</v>
      </c>
      <c r="K107" s="15"/>
    </row>
    <row r="108" spans="1:11" s="12" customFormat="1" ht="15.75">
      <c r="A108" s="7">
        <v>106</v>
      </c>
      <c r="B108" s="8" t="s">
        <v>130</v>
      </c>
      <c r="C108" s="8" t="s">
        <v>22</v>
      </c>
      <c r="D108" s="9">
        <v>300425980</v>
      </c>
      <c r="E108" s="8">
        <v>1094986</v>
      </c>
      <c r="F108" s="10">
        <v>44986</v>
      </c>
      <c r="G108" s="11">
        <v>99000</v>
      </c>
      <c r="H108" s="10">
        <v>44986</v>
      </c>
      <c r="I108" s="11">
        <v>99000</v>
      </c>
      <c r="J108" s="12" t="s">
        <v>23</v>
      </c>
      <c r="K108" s="15"/>
    </row>
    <row r="109" spans="1:11" s="12" customFormat="1" ht="31.5">
      <c r="A109" s="7">
        <v>107</v>
      </c>
      <c r="B109" s="8" t="s">
        <v>154</v>
      </c>
      <c r="C109" s="8" t="s">
        <v>155</v>
      </c>
      <c r="D109" s="9">
        <v>303451354</v>
      </c>
      <c r="E109" s="8">
        <v>1093132</v>
      </c>
      <c r="F109" s="10">
        <v>44984</v>
      </c>
      <c r="G109" s="11">
        <v>300000</v>
      </c>
      <c r="H109" s="10">
        <v>44985</v>
      </c>
      <c r="I109" s="11">
        <v>300000</v>
      </c>
      <c r="J109" s="12" t="s">
        <v>29</v>
      </c>
      <c r="K109" s="15"/>
    </row>
    <row r="110" spans="1:11" s="12" customFormat="1" ht="15.75">
      <c r="A110" s="7">
        <v>108</v>
      </c>
      <c r="B110" s="8" t="s">
        <v>156</v>
      </c>
      <c r="C110" s="8" t="s">
        <v>157</v>
      </c>
      <c r="D110" s="9">
        <v>306982910</v>
      </c>
      <c r="E110" s="8">
        <v>1047348</v>
      </c>
      <c r="F110" s="10">
        <v>44967</v>
      </c>
      <c r="G110" s="11">
        <v>586100</v>
      </c>
      <c r="H110" s="10">
        <v>44985</v>
      </c>
      <c r="I110" s="11">
        <v>586100</v>
      </c>
      <c r="J110" s="12" t="s">
        <v>14</v>
      </c>
      <c r="K110" s="15"/>
    </row>
    <row r="111" spans="1:11" s="12" customFormat="1" ht="15.75">
      <c r="A111" s="7">
        <v>109</v>
      </c>
      <c r="B111" s="8" t="s">
        <v>128</v>
      </c>
      <c r="C111" s="8" t="s">
        <v>158</v>
      </c>
      <c r="D111" s="9">
        <v>300267750</v>
      </c>
      <c r="E111" s="8">
        <v>1062115</v>
      </c>
      <c r="F111" s="10">
        <v>44973</v>
      </c>
      <c r="G111" s="11">
        <v>440000</v>
      </c>
      <c r="H111" s="10">
        <v>44985</v>
      </c>
      <c r="I111" s="11">
        <v>440000</v>
      </c>
      <c r="J111" s="12" t="s">
        <v>140</v>
      </c>
      <c r="K111" s="15"/>
    </row>
    <row r="112" spans="1:11" s="12" customFormat="1" ht="15.75">
      <c r="A112" s="7">
        <v>110</v>
      </c>
      <c r="B112" s="8" t="s">
        <v>159</v>
      </c>
      <c r="C112" s="8" t="s">
        <v>142</v>
      </c>
      <c r="D112" s="9">
        <v>205888800</v>
      </c>
      <c r="E112" s="8">
        <v>1062132</v>
      </c>
      <c r="F112" s="10">
        <v>44973</v>
      </c>
      <c r="G112" s="11">
        <v>300000</v>
      </c>
      <c r="H112" s="10">
        <v>44985</v>
      </c>
      <c r="I112" s="11">
        <v>300000</v>
      </c>
      <c r="J112" s="12" t="s">
        <v>140</v>
      </c>
      <c r="K112" s="15"/>
    </row>
    <row r="113" spans="1:11" s="12" customFormat="1" ht="15.75">
      <c r="A113" s="7">
        <v>111</v>
      </c>
      <c r="B113" s="8" t="s">
        <v>39</v>
      </c>
      <c r="C113" s="8" t="s">
        <v>160</v>
      </c>
      <c r="D113" s="9">
        <v>581801277</v>
      </c>
      <c r="E113" s="8">
        <v>1062148</v>
      </c>
      <c r="F113" s="10">
        <v>44973</v>
      </c>
      <c r="G113" s="11">
        <v>155400</v>
      </c>
      <c r="H113" s="10">
        <v>44985</v>
      </c>
      <c r="I113" s="11">
        <v>155400</v>
      </c>
      <c r="J113" s="12" t="s">
        <v>140</v>
      </c>
      <c r="K113" s="15"/>
    </row>
    <row r="114" spans="1:11" s="12" customFormat="1" ht="15.75">
      <c r="A114" s="7">
        <v>112</v>
      </c>
      <c r="B114" s="8" t="s">
        <v>40</v>
      </c>
      <c r="C114" s="8" t="s">
        <v>142</v>
      </c>
      <c r="D114" s="9">
        <v>205888800</v>
      </c>
      <c r="E114" s="8">
        <v>1062189</v>
      </c>
      <c r="F114" s="10">
        <v>44973</v>
      </c>
      <c r="G114" s="11">
        <v>279965</v>
      </c>
      <c r="H114" s="10">
        <v>44985</v>
      </c>
      <c r="I114" s="11">
        <v>279965</v>
      </c>
      <c r="J114" s="12" t="s">
        <v>140</v>
      </c>
      <c r="K114" s="15"/>
    </row>
    <row r="115" spans="1:11" s="12" customFormat="1" ht="31.5">
      <c r="A115" s="7">
        <v>113</v>
      </c>
      <c r="B115" s="8" t="s">
        <v>97</v>
      </c>
      <c r="C115" s="8" t="s">
        <v>161</v>
      </c>
      <c r="D115" s="9">
        <v>300302422</v>
      </c>
      <c r="E115" s="8">
        <v>1082123</v>
      </c>
      <c r="F115" s="10">
        <v>44980</v>
      </c>
      <c r="G115" s="11">
        <v>2638400</v>
      </c>
      <c r="H115" s="10">
        <v>44985</v>
      </c>
      <c r="I115" s="11">
        <v>2638400</v>
      </c>
      <c r="J115" s="12" t="s">
        <v>29</v>
      </c>
      <c r="K115" s="15"/>
    </row>
    <row r="116" spans="1:11" s="12" customFormat="1" ht="15.75">
      <c r="A116" s="7">
        <v>114</v>
      </c>
      <c r="B116" s="8" t="s">
        <v>162</v>
      </c>
      <c r="C116" s="8" t="s">
        <v>163</v>
      </c>
      <c r="D116" s="9">
        <v>202660390</v>
      </c>
      <c r="E116" s="8">
        <v>1090240</v>
      </c>
      <c r="F116" s="10">
        <v>44983</v>
      </c>
      <c r="G116" s="11">
        <v>4843800</v>
      </c>
      <c r="H116" s="10">
        <v>44985</v>
      </c>
      <c r="I116" s="11">
        <v>4843800</v>
      </c>
      <c r="J116" s="12" t="s">
        <v>110</v>
      </c>
      <c r="K116" s="15"/>
    </row>
    <row r="117" spans="1:11" s="12" customFormat="1" ht="47.25">
      <c r="A117" s="7">
        <v>115</v>
      </c>
      <c r="B117" s="8" t="s">
        <v>164</v>
      </c>
      <c r="C117" s="8" t="s">
        <v>165</v>
      </c>
      <c r="D117" s="9">
        <v>201334685</v>
      </c>
      <c r="E117" s="8">
        <v>1048616</v>
      </c>
      <c r="F117" s="10">
        <v>44967</v>
      </c>
      <c r="G117" s="11">
        <v>13655390</v>
      </c>
      <c r="H117" s="10">
        <v>44985</v>
      </c>
      <c r="I117" s="11">
        <v>13655390</v>
      </c>
      <c r="J117" s="12" t="s">
        <v>14</v>
      </c>
      <c r="K117" s="15"/>
    </row>
    <row r="118" spans="1:11" s="12" customFormat="1" ht="47.25">
      <c r="A118" s="7">
        <v>116</v>
      </c>
      <c r="B118" s="8" t="s">
        <v>164</v>
      </c>
      <c r="C118" s="8" t="s">
        <v>165</v>
      </c>
      <c r="D118" s="9">
        <v>201334685</v>
      </c>
      <c r="E118" s="8">
        <v>1048614</v>
      </c>
      <c r="F118" s="10">
        <v>44967</v>
      </c>
      <c r="G118" s="11">
        <v>27310780</v>
      </c>
      <c r="H118" s="10">
        <v>44985</v>
      </c>
      <c r="I118" s="11">
        <v>27310780</v>
      </c>
      <c r="J118" s="12" t="s">
        <v>14</v>
      </c>
      <c r="K118" s="15"/>
    </row>
    <row r="119" spans="1:11" s="12" customFormat="1" ht="15.75">
      <c r="A119" s="7">
        <v>117</v>
      </c>
      <c r="B119" s="8" t="s">
        <v>166</v>
      </c>
      <c r="C119" s="8" t="s">
        <v>167</v>
      </c>
      <c r="D119" s="9">
        <v>303178701</v>
      </c>
      <c r="E119" s="8">
        <v>636027</v>
      </c>
      <c r="F119" s="10">
        <v>44823</v>
      </c>
      <c r="G119" s="11">
        <v>5250000</v>
      </c>
      <c r="H119" s="10">
        <v>44985</v>
      </c>
      <c r="I119" s="11">
        <v>5250000</v>
      </c>
      <c r="J119" s="12" t="s">
        <v>14</v>
      </c>
      <c r="K119" s="15"/>
    </row>
    <row r="120" spans="1:11" s="12" customFormat="1" ht="15.75">
      <c r="A120" s="7">
        <v>118</v>
      </c>
      <c r="B120" s="8" t="s">
        <v>168</v>
      </c>
      <c r="C120" s="8" t="s">
        <v>169</v>
      </c>
      <c r="D120" s="9">
        <v>308051643</v>
      </c>
      <c r="E120" s="8">
        <v>1018911</v>
      </c>
      <c r="F120" s="10">
        <v>44953</v>
      </c>
      <c r="G120" s="11">
        <v>13400500</v>
      </c>
      <c r="H120" s="10">
        <v>44986</v>
      </c>
      <c r="I120" s="11">
        <v>13400500</v>
      </c>
      <c r="J120" s="12" t="s">
        <v>14</v>
      </c>
      <c r="K120" s="15"/>
    </row>
    <row r="121" spans="1:11" s="12" customFormat="1" ht="31.5">
      <c r="A121" s="7">
        <v>119</v>
      </c>
      <c r="B121" s="8" t="s">
        <v>47</v>
      </c>
      <c r="C121" s="8" t="s">
        <v>170</v>
      </c>
      <c r="D121" s="9">
        <v>309962355</v>
      </c>
      <c r="E121" s="8">
        <v>1095039</v>
      </c>
      <c r="F121" s="10">
        <v>44986</v>
      </c>
      <c r="G121" s="11">
        <v>1298198</v>
      </c>
      <c r="H121" s="10">
        <v>44987</v>
      </c>
      <c r="I121" s="11">
        <v>1298198</v>
      </c>
      <c r="J121" s="12" t="s">
        <v>110</v>
      </c>
      <c r="K121" s="15"/>
    </row>
    <row r="122" spans="1:11" s="12" customFormat="1" ht="31.5">
      <c r="A122" s="7">
        <v>120</v>
      </c>
      <c r="B122" s="8" t="s">
        <v>97</v>
      </c>
      <c r="C122" s="8" t="s">
        <v>171</v>
      </c>
      <c r="D122" s="9">
        <v>306064525</v>
      </c>
      <c r="E122" s="8">
        <v>1095009</v>
      </c>
      <c r="F122" s="10">
        <v>44986</v>
      </c>
      <c r="G122" s="11">
        <v>2448000</v>
      </c>
      <c r="H122" s="10">
        <v>44987</v>
      </c>
      <c r="I122" s="11">
        <v>2448000</v>
      </c>
      <c r="J122" s="12" t="s">
        <v>110</v>
      </c>
      <c r="K122" s="15"/>
    </row>
    <row r="123" spans="1:11" s="12" customFormat="1" ht="15.75">
      <c r="A123" s="7">
        <v>121</v>
      </c>
      <c r="B123" s="8" t="s">
        <v>101</v>
      </c>
      <c r="C123" s="8" t="s">
        <v>172</v>
      </c>
      <c r="D123" s="9">
        <v>310055495</v>
      </c>
      <c r="E123" s="8">
        <v>1087022</v>
      </c>
      <c r="F123" s="10">
        <v>44982</v>
      </c>
      <c r="G123" s="11">
        <v>4789000</v>
      </c>
      <c r="H123" s="10">
        <v>44987</v>
      </c>
      <c r="I123" s="11">
        <v>4789000</v>
      </c>
      <c r="J123" s="12" t="s">
        <v>26</v>
      </c>
      <c r="K123" s="15"/>
    </row>
    <row r="124" spans="1:11" s="12" customFormat="1" ht="31.5">
      <c r="A124" s="7">
        <v>122</v>
      </c>
      <c r="B124" s="8" t="s">
        <v>173</v>
      </c>
      <c r="C124" s="8" t="s">
        <v>132</v>
      </c>
      <c r="D124" s="9">
        <v>309031929</v>
      </c>
      <c r="E124" s="8">
        <v>1090249</v>
      </c>
      <c r="F124" s="10">
        <v>44983</v>
      </c>
      <c r="G124" s="11">
        <v>3333333</v>
      </c>
      <c r="H124" s="10">
        <v>44987</v>
      </c>
      <c r="I124" s="11">
        <v>3333333</v>
      </c>
      <c r="J124" s="12" t="s">
        <v>49</v>
      </c>
      <c r="K124" s="15"/>
    </row>
    <row r="125" spans="1:11" s="12" customFormat="1" ht="31.5">
      <c r="A125" s="7">
        <v>123</v>
      </c>
      <c r="B125" s="8" t="s">
        <v>174</v>
      </c>
      <c r="C125" s="8" t="s">
        <v>175</v>
      </c>
      <c r="D125" s="9">
        <v>204774500</v>
      </c>
      <c r="E125" s="8">
        <v>1090332</v>
      </c>
      <c r="F125" s="10">
        <v>44983</v>
      </c>
      <c r="G125" s="11">
        <v>1623000</v>
      </c>
      <c r="H125" s="10">
        <v>44987</v>
      </c>
      <c r="I125" s="11">
        <v>1623000</v>
      </c>
      <c r="J125" s="12" t="s">
        <v>49</v>
      </c>
      <c r="K125" s="15"/>
    </row>
    <row r="126" spans="1:11" s="12" customFormat="1" ht="47.25">
      <c r="A126" s="7">
        <v>124</v>
      </c>
      <c r="B126" s="8" t="s">
        <v>50</v>
      </c>
      <c r="C126" s="8" t="s">
        <v>176</v>
      </c>
      <c r="D126" s="9">
        <v>551519680</v>
      </c>
      <c r="E126" s="8">
        <v>1041263</v>
      </c>
      <c r="F126" s="10">
        <v>44965</v>
      </c>
      <c r="G126" s="11">
        <v>144000</v>
      </c>
      <c r="H126" s="10">
        <v>44991</v>
      </c>
      <c r="I126" s="11">
        <v>144000</v>
      </c>
      <c r="J126" s="12" t="s">
        <v>88</v>
      </c>
      <c r="K126" s="15"/>
    </row>
    <row r="127" spans="1:11" s="12" customFormat="1" ht="31.5">
      <c r="A127" s="7">
        <v>125</v>
      </c>
      <c r="B127" s="8" t="s">
        <v>177</v>
      </c>
      <c r="C127" s="8" t="s">
        <v>178</v>
      </c>
      <c r="D127" s="9">
        <v>306833819</v>
      </c>
      <c r="E127" s="8">
        <v>1095334</v>
      </c>
      <c r="F127" s="10">
        <v>44986</v>
      </c>
      <c r="G127" s="11">
        <v>2150000</v>
      </c>
      <c r="H127" s="10">
        <v>44991</v>
      </c>
      <c r="I127" s="11">
        <v>2150000</v>
      </c>
      <c r="J127" s="12" t="s">
        <v>49</v>
      </c>
      <c r="K127" s="15"/>
    </row>
    <row r="128" spans="1:11" s="12" customFormat="1" ht="15.75">
      <c r="A128" s="7">
        <v>126</v>
      </c>
      <c r="B128" s="8" t="s">
        <v>179</v>
      </c>
      <c r="C128" s="8" t="s">
        <v>180</v>
      </c>
      <c r="D128" s="9">
        <v>453447741</v>
      </c>
      <c r="E128" s="8">
        <v>1093987</v>
      </c>
      <c r="F128" s="10">
        <v>44984</v>
      </c>
      <c r="G128" s="11">
        <v>1120000</v>
      </c>
      <c r="H128" s="10">
        <v>44992</v>
      </c>
      <c r="I128" s="11">
        <v>1120000</v>
      </c>
      <c r="J128" s="12" t="s">
        <v>84</v>
      </c>
      <c r="K128" s="15"/>
    </row>
    <row r="129" spans="1:11" s="12" customFormat="1" ht="31.5">
      <c r="A129" s="7">
        <v>127</v>
      </c>
      <c r="B129" s="8" t="s">
        <v>99</v>
      </c>
      <c r="C129" s="8" t="s">
        <v>181</v>
      </c>
      <c r="D129" s="9">
        <v>309854781</v>
      </c>
      <c r="E129" s="8">
        <v>110518</v>
      </c>
      <c r="F129" s="10">
        <v>44972</v>
      </c>
      <c r="G129" s="11">
        <v>16564000</v>
      </c>
      <c r="H129" s="10">
        <v>44994</v>
      </c>
      <c r="I129" s="11">
        <v>16564000</v>
      </c>
      <c r="J129" s="12" t="s">
        <v>14</v>
      </c>
      <c r="K129" s="20" t="s">
        <v>53</v>
      </c>
    </row>
    <row r="130" spans="1:11" s="12" customFormat="1" ht="31.5">
      <c r="A130" s="7">
        <v>128</v>
      </c>
      <c r="B130" s="8" t="s">
        <v>120</v>
      </c>
      <c r="C130" s="8" t="s">
        <v>182</v>
      </c>
      <c r="D130" s="9">
        <v>205771274</v>
      </c>
      <c r="E130" s="8">
        <v>1079831</v>
      </c>
      <c r="F130" s="10">
        <v>44979</v>
      </c>
      <c r="G130" s="11">
        <v>394000</v>
      </c>
      <c r="H130" s="10">
        <v>44994</v>
      </c>
      <c r="I130" s="11">
        <v>394000</v>
      </c>
      <c r="J130" s="12" t="s">
        <v>183</v>
      </c>
      <c r="K130" s="15"/>
    </row>
    <row r="131" spans="1:11" s="12" customFormat="1" ht="15.75">
      <c r="A131" s="7">
        <v>129</v>
      </c>
      <c r="B131" s="8" t="s">
        <v>101</v>
      </c>
      <c r="C131" s="8" t="s">
        <v>184</v>
      </c>
      <c r="D131" s="9">
        <v>305792927</v>
      </c>
      <c r="E131" s="8">
        <v>1079836</v>
      </c>
      <c r="F131" s="10">
        <v>44979</v>
      </c>
      <c r="G131" s="11">
        <v>3500000</v>
      </c>
      <c r="H131" s="10">
        <v>44994</v>
      </c>
      <c r="I131" s="11">
        <v>3500000</v>
      </c>
      <c r="J131" s="12" t="s">
        <v>183</v>
      </c>
      <c r="K131" s="15"/>
    </row>
    <row r="132" spans="1:11" s="12" customFormat="1" ht="15.75">
      <c r="A132" s="7">
        <v>130</v>
      </c>
      <c r="B132" s="8" t="s">
        <v>27</v>
      </c>
      <c r="C132" s="8" t="s">
        <v>184</v>
      </c>
      <c r="D132" s="9">
        <v>305792927</v>
      </c>
      <c r="E132" s="8">
        <v>1079852</v>
      </c>
      <c r="F132" s="10">
        <v>44979</v>
      </c>
      <c r="G132" s="11">
        <v>354000</v>
      </c>
      <c r="H132" s="10">
        <v>44994</v>
      </c>
      <c r="I132" s="11">
        <v>354000</v>
      </c>
      <c r="J132" s="12" t="s">
        <v>183</v>
      </c>
      <c r="K132" s="15"/>
    </row>
    <row r="133" spans="1:11" s="12" customFormat="1" ht="31.5">
      <c r="A133" s="7">
        <v>131</v>
      </c>
      <c r="B133" s="8" t="s">
        <v>27</v>
      </c>
      <c r="C133" s="8" t="s">
        <v>185</v>
      </c>
      <c r="D133" s="9">
        <v>302981360</v>
      </c>
      <c r="E133" s="8">
        <v>1079858</v>
      </c>
      <c r="F133" s="10">
        <v>44979</v>
      </c>
      <c r="G133" s="11">
        <v>432000</v>
      </c>
      <c r="H133" s="10">
        <v>44994</v>
      </c>
      <c r="I133" s="11">
        <v>432000</v>
      </c>
      <c r="J133" s="12" t="s">
        <v>183</v>
      </c>
      <c r="K133" s="15"/>
    </row>
    <row r="134" spans="1:11" s="12" customFormat="1" ht="31.5">
      <c r="A134" s="7">
        <v>132</v>
      </c>
      <c r="B134" s="8" t="s">
        <v>40</v>
      </c>
      <c r="C134" s="8" t="s">
        <v>185</v>
      </c>
      <c r="D134" s="9">
        <v>302981360</v>
      </c>
      <c r="E134" s="8">
        <v>1079860</v>
      </c>
      <c r="F134" s="10">
        <v>44979</v>
      </c>
      <c r="G134" s="11">
        <v>445000</v>
      </c>
      <c r="H134" s="10">
        <v>44994</v>
      </c>
      <c r="I134" s="11">
        <v>445000</v>
      </c>
      <c r="J134" s="12" t="s">
        <v>183</v>
      </c>
      <c r="K134" s="15"/>
    </row>
    <row r="135" spans="1:11" s="12" customFormat="1" ht="15.75">
      <c r="A135" s="7">
        <v>133</v>
      </c>
      <c r="B135" s="8" t="s">
        <v>159</v>
      </c>
      <c r="C135" s="8" t="s">
        <v>184</v>
      </c>
      <c r="D135" s="9">
        <v>305792927</v>
      </c>
      <c r="E135" s="8">
        <v>1079869</v>
      </c>
      <c r="F135" s="10">
        <v>44979</v>
      </c>
      <c r="G135" s="11">
        <v>315000</v>
      </c>
      <c r="H135" s="10">
        <v>44994</v>
      </c>
      <c r="I135" s="11">
        <v>315000</v>
      </c>
      <c r="J135" s="12" t="s">
        <v>183</v>
      </c>
      <c r="K135" s="15"/>
    </row>
    <row r="136" spans="1:11" s="12" customFormat="1" ht="15.75">
      <c r="A136" s="7">
        <v>134</v>
      </c>
      <c r="B136" s="8" t="s">
        <v>186</v>
      </c>
      <c r="C136" s="8" t="s">
        <v>90</v>
      </c>
      <c r="D136" s="9">
        <v>306868569</v>
      </c>
      <c r="E136" s="8">
        <v>1096237</v>
      </c>
      <c r="F136" s="10">
        <v>44986</v>
      </c>
      <c r="G136" s="11">
        <v>6100000</v>
      </c>
      <c r="H136" s="10">
        <v>44995</v>
      </c>
      <c r="I136" s="11">
        <v>6100000</v>
      </c>
      <c r="J136" s="12" t="s">
        <v>46</v>
      </c>
      <c r="K136" s="15"/>
    </row>
    <row r="137" spans="1:11" s="12" customFormat="1" ht="31.5">
      <c r="A137" s="7">
        <v>135</v>
      </c>
      <c r="B137" s="8" t="s">
        <v>187</v>
      </c>
      <c r="C137" s="8" t="s">
        <v>64</v>
      </c>
      <c r="D137" s="9">
        <v>611174631</v>
      </c>
      <c r="E137" s="8">
        <v>1097571</v>
      </c>
      <c r="F137" s="10">
        <v>44987</v>
      </c>
      <c r="G137" s="11">
        <v>2000000</v>
      </c>
      <c r="H137" s="10">
        <v>44995</v>
      </c>
      <c r="I137" s="11">
        <v>2000000</v>
      </c>
      <c r="J137" s="12" t="s">
        <v>18</v>
      </c>
      <c r="K137" s="15"/>
    </row>
    <row r="138" spans="1:11" s="12" customFormat="1" ht="31.5">
      <c r="A138" s="7">
        <v>136</v>
      </c>
      <c r="B138" s="8" t="s">
        <v>133</v>
      </c>
      <c r="C138" s="8" t="s">
        <v>158</v>
      </c>
      <c r="D138" s="9">
        <v>300267750</v>
      </c>
      <c r="E138" s="8">
        <v>1100762</v>
      </c>
      <c r="F138" s="10">
        <v>44988</v>
      </c>
      <c r="G138" s="11">
        <v>150000</v>
      </c>
      <c r="H138" s="10">
        <v>44995</v>
      </c>
      <c r="I138" s="11">
        <v>150000</v>
      </c>
      <c r="J138" s="12" t="s">
        <v>140</v>
      </c>
      <c r="K138" s="15"/>
    </row>
    <row r="139" spans="1:11" s="12" customFormat="1" ht="15.75">
      <c r="A139" s="7">
        <v>137</v>
      </c>
      <c r="B139" s="8" t="s">
        <v>188</v>
      </c>
      <c r="C139" s="8" t="s">
        <v>158</v>
      </c>
      <c r="D139" s="9">
        <v>300267750</v>
      </c>
      <c r="E139" s="8">
        <v>1100785</v>
      </c>
      <c r="F139" s="10">
        <v>44988</v>
      </c>
      <c r="G139" s="11">
        <v>148200</v>
      </c>
      <c r="H139" s="10">
        <v>44995</v>
      </c>
      <c r="I139" s="11">
        <v>148200</v>
      </c>
      <c r="J139" s="12" t="s">
        <v>140</v>
      </c>
      <c r="K139" s="15"/>
    </row>
    <row r="140" spans="1:11" s="12" customFormat="1" ht="15.75">
      <c r="A140" s="7">
        <v>138</v>
      </c>
      <c r="B140" s="8" t="s">
        <v>117</v>
      </c>
      <c r="C140" s="8" t="s">
        <v>158</v>
      </c>
      <c r="D140" s="9">
        <v>300267750</v>
      </c>
      <c r="E140" s="8">
        <v>1100799</v>
      </c>
      <c r="F140" s="10">
        <v>44988</v>
      </c>
      <c r="G140" s="11">
        <v>50000</v>
      </c>
      <c r="H140" s="10">
        <v>44995</v>
      </c>
      <c r="I140" s="11">
        <v>50000</v>
      </c>
      <c r="J140" s="12" t="s">
        <v>140</v>
      </c>
      <c r="K140" s="15"/>
    </row>
    <row r="141" spans="1:11" s="12" customFormat="1" ht="15.75">
      <c r="A141" s="7">
        <v>139</v>
      </c>
      <c r="B141" s="8" t="s">
        <v>130</v>
      </c>
      <c r="C141" s="8" t="s">
        <v>158</v>
      </c>
      <c r="D141" s="9">
        <v>300267750</v>
      </c>
      <c r="E141" s="8">
        <v>1100980</v>
      </c>
      <c r="F141" s="10">
        <v>44988</v>
      </c>
      <c r="G141" s="11">
        <v>168000</v>
      </c>
      <c r="H141" s="10">
        <v>44995</v>
      </c>
      <c r="I141" s="11">
        <v>168000</v>
      </c>
      <c r="J141" s="12" t="s">
        <v>140</v>
      </c>
      <c r="K141" s="15"/>
    </row>
    <row r="142" spans="1:11" s="12" customFormat="1" ht="15.75">
      <c r="A142" s="7">
        <v>140</v>
      </c>
      <c r="B142" s="8" t="s">
        <v>30</v>
      </c>
      <c r="C142" s="8" t="s">
        <v>158</v>
      </c>
      <c r="D142" s="9">
        <v>300267750</v>
      </c>
      <c r="E142" s="8">
        <v>1100990</v>
      </c>
      <c r="F142" s="10">
        <v>44988</v>
      </c>
      <c r="G142" s="11">
        <v>559600</v>
      </c>
      <c r="H142" s="10">
        <v>44995</v>
      </c>
      <c r="I142" s="11">
        <v>559600</v>
      </c>
      <c r="J142" s="12" t="s">
        <v>140</v>
      </c>
      <c r="K142" s="15"/>
    </row>
    <row r="143" spans="1:11" s="12" customFormat="1" ht="15.75">
      <c r="A143" s="7">
        <v>141</v>
      </c>
      <c r="B143" s="8" t="s">
        <v>27</v>
      </c>
      <c r="C143" s="8" t="s">
        <v>158</v>
      </c>
      <c r="D143" s="9">
        <v>300267750</v>
      </c>
      <c r="E143" s="8">
        <v>1101011</v>
      </c>
      <c r="F143" s="10">
        <v>44988</v>
      </c>
      <c r="G143" s="11">
        <v>500500</v>
      </c>
      <c r="H143" s="10">
        <v>44995</v>
      </c>
      <c r="I143" s="11">
        <v>500500</v>
      </c>
      <c r="J143" s="12" t="s">
        <v>140</v>
      </c>
      <c r="K143" s="15"/>
    </row>
    <row r="144" spans="1:11" s="12" customFormat="1" ht="15.75">
      <c r="A144" s="7">
        <v>142</v>
      </c>
      <c r="B144" s="8" t="s">
        <v>135</v>
      </c>
      <c r="C144" s="8" t="s">
        <v>158</v>
      </c>
      <c r="D144" s="9">
        <v>300267750</v>
      </c>
      <c r="E144" s="8">
        <v>1101049</v>
      </c>
      <c r="F144" s="10">
        <v>44988</v>
      </c>
      <c r="G144" s="11">
        <v>507240</v>
      </c>
      <c r="H144" s="10">
        <v>44995</v>
      </c>
      <c r="I144" s="11">
        <v>507240</v>
      </c>
      <c r="J144" s="12" t="s">
        <v>140</v>
      </c>
      <c r="K144" s="15"/>
    </row>
    <row r="145" spans="1:11" s="12" customFormat="1" ht="15.75">
      <c r="A145" s="7">
        <v>143</v>
      </c>
      <c r="B145" s="8" t="s">
        <v>189</v>
      </c>
      <c r="C145" s="8" t="s">
        <v>158</v>
      </c>
      <c r="D145" s="9">
        <v>300267750</v>
      </c>
      <c r="E145" s="8">
        <v>1101074</v>
      </c>
      <c r="F145" s="10">
        <v>44988</v>
      </c>
      <c r="G145" s="11">
        <v>72000</v>
      </c>
      <c r="H145" s="10">
        <v>44995</v>
      </c>
      <c r="I145" s="11">
        <v>72000</v>
      </c>
      <c r="J145" s="12" t="s">
        <v>140</v>
      </c>
      <c r="K145" s="15"/>
    </row>
    <row r="146" spans="1:11" s="12" customFormat="1" ht="15.75">
      <c r="A146" s="7">
        <v>144</v>
      </c>
      <c r="B146" s="8" t="s">
        <v>190</v>
      </c>
      <c r="C146" s="8" t="s">
        <v>158</v>
      </c>
      <c r="D146" s="9">
        <v>300267750</v>
      </c>
      <c r="E146" s="8">
        <v>1101103</v>
      </c>
      <c r="F146" s="10">
        <v>44988</v>
      </c>
      <c r="G146" s="11">
        <v>256444</v>
      </c>
      <c r="H146" s="10">
        <v>44995</v>
      </c>
      <c r="I146" s="11">
        <v>256444</v>
      </c>
      <c r="J146" s="12" t="s">
        <v>140</v>
      </c>
      <c r="K146" s="15"/>
    </row>
    <row r="147" spans="1:11" s="12" customFormat="1" ht="31.5">
      <c r="A147" s="7">
        <v>145</v>
      </c>
      <c r="B147" s="8" t="s">
        <v>191</v>
      </c>
      <c r="C147" s="8" t="s">
        <v>158</v>
      </c>
      <c r="D147" s="9">
        <v>300267750</v>
      </c>
      <c r="E147" s="8">
        <v>1101115</v>
      </c>
      <c r="F147" s="10">
        <v>44988</v>
      </c>
      <c r="G147" s="11">
        <v>77980</v>
      </c>
      <c r="H147" s="10">
        <v>44995</v>
      </c>
      <c r="I147" s="11">
        <v>77980</v>
      </c>
      <c r="J147" s="12" t="s">
        <v>140</v>
      </c>
      <c r="K147" s="15"/>
    </row>
    <row r="148" spans="1:11" s="12" customFormat="1" ht="15.75">
      <c r="A148" s="7">
        <v>146</v>
      </c>
      <c r="B148" s="8" t="s">
        <v>101</v>
      </c>
      <c r="C148" s="8" t="s">
        <v>158</v>
      </c>
      <c r="D148" s="9">
        <v>300267750</v>
      </c>
      <c r="E148" s="8">
        <v>1101147</v>
      </c>
      <c r="F148" s="10">
        <v>44988</v>
      </c>
      <c r="G148" s="11">
        <v>2933940</v>
      </c>
      <c r="H148" s="10">
        <v>44995</v>
      </c>
      <c r="I148" s="11">
        <v>2933940</v>
      </c>
      <c r="J148" s="12" t="s">
        <v>140</v>
      </c>
      <c r="K148" s="15"/>
    </row>
    <row r="149" spans="1:11" s="12" customFormat="1" ht="15.75">
      <c r="A149" s="7">
        <v>147</v>
      </c>
      <c r="B149" s="8" t="s">
        <v>134</v>
      </c>
      <c r="C149" s="8" t="s">
        <v>109</v>
      </c>
      <c r="D149" s="9">
        <v>307314860</v>
      </c>
      <c r="E149" s="8">
        <v>1100988</v>
      </c>
      <c r="F149" s="10">
        <v>44988</v>
      </c>
      <c r="G149" s="11">
        <v>580000</v>
      </c>
      <c r="H149" s="10">
        <v>44996</v>
      </c>
      <c r="I149" s="11">
        <v>580000</v>
      </c>
      <c r="J149" s="12" t="s">
        <v>140</v>
      </c>
      <c r="K149" s="15"/>
    </row>
    <row r="150" spans="1:11" s="12" customFormat="1" ht="47.25">
      <c r="A150" s="7">
        <v>148</v>
      </c>
      <c r="B150" s="8" t="s">
        <v>50</v>
      </c>
      <c r="C150" s="8" t="s">
        <v>192</v>
      </c>
      <c r="D150" s="9">
        <v>303147914</v>
      </c>
      <c r="E150" s="8">
        <v>1081353</v>
      </c>
      <c r="F150" s="10">
        <v>44980</v>
      </c>
      <c r="G150" s="11">
        <v>1030459.98</v>
      </c>
      <c r="H150" s="10">
        <v>44996</v>
      </c>
      <c r="I150" s="11">
        <v>1030459.98</v>
      </c>
      <c r="J150" s="12" t="s">
        <v>183</v>
      </c>
      <c r="K150" s="15"/>
    </row>
    <row r="151" spans="1:11" s="12" customFormat="1" ht="15.75">
      <c r="A151" s="7">
        <v>149</v>
      </c>
      <c r="B151" s="8" t="s">
        <v>193</v>
      </c>
      <c r="C151" s="8" t="s">
        <v>192</v>
      </c>
      <c r="D151" s="9">
        <v>303147914</v>
      </c>
      <c r="E151" s="8">
        <v>1081376</v>
      </c>
      <c r="F151" s="10">
        <v>44980</v>
      </c>
      <c r="G151" s="11">
        <v>2851100</v>
      </c>
      <c r="H151" s="10">
        <v>44996</v>
      </c>
      <c r="I151" s="11">
        <v>2851100</v>
      </c>
      <c r="J151" s="12" t="s">
        <v>183</v>
      </c>
      <c r="K151" s="15"/>
    </row>
    <row r="152" spans="1:11" s="12" customFormat="1" ht="31.5">
      <c r="A152" s="7">
        <v>150</v>
      </c>
      <c r="B152" s="8" t="s">
        <v>194</v>
      </c>
      <c r="C152" s="8" t="s">
        <v>195</v>
      </c>
      <c r="D152" s="9">
        <v>307186490</v>
      </c>
      <c r="E152" s="8">
        <v>1089216</v>
      </c>
      <c r="F152" s="10">
        <v>44982</v>
      </c>
      <c r="G152" s="11">
        <v>14250000</v>
      </c>
      <c r="H152" s="10">
        <v>44996</v>
      </c>
      <c r="I152" s="11">
        <v>14250000</v>
      </c>
      <c r="J152" s="12" t="s">
        <v>23</v>
      </c>
      <c r="K152" s="15"/>
    </row>
    <row r="153" spans="1:11" s="12" customFormat="1" ht="63">
      <c r="A153" s="7">
        <v>151</v>
      </c>
      <c r="B153" s="8" t="s">
        <v>196</v>
      </c>
      <c r="C153" s="8" t="s">
        <v>197</v>
      </c>
      <c r="D153" s="9">
        <v>301050182</v>
      </c>
      <c r="E153" s="8">
        <v>1120996</v>
      </c>
      <c r="F153" s="10">
        <v>44996</v>
      </c>
      <c r="G153" s="11">
        <v>300000</v>
      </c>
      <c r="H153" s="10">
        <v>44998</v>
      </c>
      <c r="I153" s="11">
        <v>300000</v>
      </c>
      <c r="J153" s="12" t="s">
        <v>26</v>
      </c>
      <c r="K153" s="15"/>
    </row>
    <row r="154" spans="1:11" s="12" customFormat="1" ht="15.75">
      <c r="A154" s="7">
        <v>152</v>
      </c>
      <c r="B154" s="8" t="s">
        <v>75</v>
      </c>
      <c r="C154" s="8" t="s">
        <v>198</v>
      </c>
      <c r="D154" s="9">
        <v>303478716</v>
      </c>
      <c r="E154" s="8">
        <v>990349</v>
      </c>
      <c r="F154" s="10">
        <v>44935</v>
      </c>
      <c r="G154" s="11">
        <v>9000000</v>
      </c>
      <c r="H154" s="10">
        <v>44998</v>
      </c>
      <c r="I154" s="11">
        <v>9000000</v>
      </c>
      <c r="J154" s="12" t="s">
        <v>14</v>
      </c>
      <c r="K154" s="15"/>
    </row>
    <row r="155" spans="1:11" s="12" customFormat="1" ht="15.75">
      <c r="A155" s="7">
        <v>153</v>
      </c>
      <c r="B155" s="8" t="s">
        <v>21</v>
      </c>
      <c r="C155" s="8" t="s">
        <v>22</v>
      </c>
      <c r="D155" s="9">
        <v>300425980</v>
      </c>
      <c r="E155" s="8">
        <v>1095927</v>
      </c>
      <c r="F155" s="10">
        <v>44986</v>
      </c>
      <c r="G155" s="11">
        <v>262600</v>
      </c>
      <c r="H155" s="10">
        <v>44999</v>
      </c>
      <c r="I155" s="11">
        <v>262600</v>
      </c>
      <c r="J155" s="12" t="s">
        <v>23</v>
      </c>
      <c r="K155" s="15"/>
    </row>
    <row r="156" spans="1:11" s="12" customFormat="1" ht="31.5">
      <c r="A156" s="7">
        <v>154</v>
      </c>
      <c r="B156" s="8" t="s">
        <v>136</v>
      </c>
      <c r="C156" s="8" t="s">
        <v>199</v>
      </c>
      <c r="D156" s="9">
        <v>308786764</v>
      </c>
      <c r="E156" s="8">
        <v>1133248</v>
      </c>
      <c r="F156" s="10">
        <v>45001</v>
      </c>
      <c r="G156" s="11">
        <v>4950000</v>
      </c>
      <c r="H156" s="10">
        <v>45001</v>
      </c>
      <c r="I156" s="11">
        <v>4950000</v>
      </c>
      <c r="J156" s="12" t="s">
        <v>110</v>
      </c>
      <c r="K156" s="15"/>
    </row>
    <row r="157" spans="1:11" s="12" customFormat="1" ht="15.75">
      <c r="A157" s="7">
        <v>155</v>
      </c>
      <c r="B157" s="8" t="s">
        <v>200</v>
      </c>
      <c r="C157" s="8" t="s">
        <v>201</v>
      </c>
      <c r="D157" s="9">
        <v>307339133</v>
      </c>
      <c r="E157" s="8">
        <v>1106278</v>
      </c>
      <c r="F157" s="10">
        <v>44990</v>
      </c>
      <c r="G157" s="11">
        <v>950333</v>
      </c>
      <c r="H157" s="10">
        <v>45002</v>
      </c>
      <c r="I157" s="11">
        <v>950333</v>
      </c>
      <c r="J157" s="12" t="s">
        <v>14</v>
      </c>
      <c r="K157" s="15"/>
    </row>
    <row r="158" spans="1:11" s="12" customFormat="1" ht="31.5">
      <c r="A158" s="7">
        <v>156</v>
      </c>
      <c r="B158" s="8" t="s">
        <v>202</v>
      </c>
      <c r="C158" s="8" t="s">
        <v>203</v>
      </c>
      <c r="D158" s="9">
        <v>310124568</v>
      </c>
      <c r="E158" s="8">
        <v>1136366</v>
      </c>
      <c r="F158" s="10">
        <v>45001</v>
      </c>
      <c r="G158" s="11">
        <v>4450000</v>
      </c>
      <c r="H158" s="10">
        <v>45009</v>
      </c>
      <c r="I158" s="11">
        <v>4450000</v>
      </c>
      <c r="J158" s="12" t="s">
        <v>113</v>
      </c>
      <c r="K158" s="15"/>
    </row>
    <row r="159" spans="1:11" s="12" customFormat="1" ht="31.5">
      <c r="A159" s="7">
        <v>157</v>
      </c>
      <c r="B159" s="8" t="s">
        <v>47</v>
      </c>
      <c r="C159" s="8" t="s">
        <v>170</v>
      </c>
      <c r="D159" s="9">
        <v>309962355</v>
      </c>
      <c r="E159" s="8">
        <v>1096712</v>
      </c>
      <c r="F159" s="10">
        <v>44986</v>
      </c>
      <c r="G159" s="11">
        <v>689099</v>
      </c>
      <c r="H159" s="10">
        <v>45010</v>
      </c>
      <c r="I159" s="11">
        <v>689099</v>
      </c>
      <c r="J159" s="12" t="s">
        <v>26</v>
      </c>
      <c r="K159" s="15"/>
    </row>
    <row r="160" spans="1:11" s="28" customFormat="1" ht="15.75">
      <c r="A160" s="23"/>
      <c r="B160" s="24"/>
      <c r="C160" s="5" t="s">
        <v>9</v>
      </c>
      <c r="D160" s="5"/>
      <c r="E160" s="25"/>
      <c r="F160" s="26"/>
      <c r="G160" s="27">
        <f>SUM(G3:G159)</f>
        <v>1255330981.8099999</v>
      </c>
      <c r="H160" s="5"/>
      <c r="I160" s="27">
        <f>SUM(I3:I159)</f>
        <v>1255330981.8099999</v>
      </c>
    </row>
    <row r="161" spans="1:15" customFormat="1" ht="15.75">
      <c r="A161" s="29"/>
      <c r="B161" s="30"/>
      <c r="F161" s="28"/>
      <c r="G161" s="28"/>
    </row>
    <row r="162" spans="1:15" customFormat="1">
      <c r="B162" s="31"/>
      <c r="J162" s="32"/>
      <c r="K162" s="32"/>
    </row>
    <row r="163" spans="1:15" customFormat="1">
      <c r="B163" s="31"/>
      <c r="J163" s="32"/>
      <c r="K163" s="32"/>
      <c r="N163" s="32"/>
    </row>
    <row r="164" spans="1:15" customFormat="1" ht="18.75">
      <c r="B164" s="31"/>
      <c r="C164" s="33" t="s">
        <v>204</v>
      </c>
      <c r="D164" s="33"/>
      <c r="E164" s="33"/>
      <c r="H164" s="34">
        <f>31930380+14808173.34</f>
        <v>46738553.340000004</v>
      </c>
      <c r="J164" s="16"/>
      <c r="K164" s="35"/>
      <c r="N164" s="32"/>
      <c r="O164" s="32"/>
    </row>
    <row r="165" spans="1:15" customFormat="1" ht="18.75">
      <c r="B165" s="31"/>
      <c r="C165" s="36" t="s">
        <v>205</v>
      </c>
      <c r="D165" s="36"/>
      <c r="E165" s="36"/>
      <c r="F165" s="33"/>
      <c r="G165" s="33"/>
      <c r="H165" s="37"/>
      <c r="J165" s="35"/>
      <c r="K165" s="35"/>
    </row>
    <row r="166" spans="1:15" customFormat="1" ht="37.5">
      <c r="B166" s="31"/>
      <c r="C166" s="38" t="s">
        <v>206</v>
      </c>
      <c r="D166" s="33"/>
      <c r="E166" s="33"/>
      <c r="F166" s="36"/>
      <c r="G166" s="36"/>
      <c r="H166" s="39">
        <f>+C200</f>
        <v>6799627</v>
      </c>
    </row>
    <row r="167" spans="1:15" customFormat="1" ht="37.5">
      <c r="B167" s="31"/>
      <c r="C167" s="40" t="s">
        <v>207</v>
      </c>
      <c r="D167" s="41"/>
      <c r="E167" s="41"/>
      <c r="F167" s="33"/>
      <c r="G167" s="33"/>
      <c r="H167" s="39"/>
    </row>
    <row r="168" spans="1:15" customFormat="1" ht="37.5">
      <c r="B168" s="31"/>
      <c r="C168" s="38" t="s">
        <v>208</v>
      </c>
      <c r="D168" s="33"/>
      <c r="E168" s="33"/>
      <c r="F168" s="41"/>
      <c r="G168" s="42"/>
      <c r="H168" s="39">
        <f>+I160</f>
        <v>1255330981.8099999</v>
      </c>
    </row>
    <row r="169" spans="1:15" customFormat="1" ht="37.5">
      <c r="B169" s="31"/>
      <c r="C169" s="38" t="s">
        <v>209</v>
      </c>
      <c r="D169" s="33"/>
      <c r="E169" s="33"/>
      <c r="F169" s="33"/>
      <c r="G169" s="33"/>
      <c r="H169" s="39">
        <v>0</v>
      </c>
    </row>
    <row r="170" spans="1:15" customFormat="1" ht="29.25" customHeight="1">
      <c r="B170" s="31"/>
      <c r="C170" s="33" t="s">
        <v>210</v>
      </c>
      <c r="D170" s="33"/>
      <c r="E170" s="33"/>
      <c r="F170" s="33"/>
      <c r="G170" s="33"/>
      <c r="H170" s="39" t="e">
        <f>+'[1]биржа хизмати ва штраф'!#REF!</f>
        <v>#REF!</v>
      </c>
      <c r="J170" s="31"/>
      <c r="K170" s="31"/>
      <c r="L170" s="43"/>
      <c r="M170" s="43"/>
    </row>
    <row r="171" spans="1:15" customFormat="1" ht="29.25" customHeight="1">
      <c r="B171" s="31"/>
      <c r="C171" s="33" t="s">
        <v>211</v>
      </c>
      <c r="D171" s="33"/>
      <c r="E171" s="33"/>
      <c r="F171" s="33"/>
      <c r="G171" s="33"/>
      <c r="H171" s="39">
        <v>0</v>
      </c>
      <c r="J171" s="31"/>
      <c r="K171" s="31"/>
      <c r="L171" s="43"/>
      <c r="M171" s="43"/>
    </row>
    <row r="172" spans="1:15" customFormat="1" ht="18.75">
      <c r="B172" s="31"/>
      <c r="C172" s="33" t="s">
        <v>212</v>
      </c>
      <c r="D172" s="33"/>
      <c r="E172" s="33"/>
      <c r="F172" s="33"/>
      <c r="G172" s="33"/>
      <c r="H172" s="39"/>
      <c r="J172" s="44"/>
      <c r="K172" s="44"/>
      <c r="L172" s="43"/>
      <c r="M172" s="43"/>
    </row>
    <row r="173" spans="1:15" customFormat="1" ht="19.5">
      <c r="B173" s="31"/>
      <c r="C173" s="36" t="s">
        <v>205</v>
      </c>
      <c r="D173" s="36"/>
      <c r="E173" s="36"/>
      <c r="F173" s="33"/>
      <c r="G173" s="33"/>
      <c r="H173" s="37"/>
      <c r="I173" s="45"/>
      <c r="J173" s="16"/>
      <c r="K173" s="16"/>
      <c r="L173" s="16"/>
      <c r="M173" s="35"/>
    </row>
    <row r="174" spans="1:15" customFormat="1" ht="18.75">
      <c r="B174" s="31"/>
      <c r="F174" s="36"/>
      <c r="G174" s="36"/>
      <c r="H174" s="32"/>
      <c r="I174" s="32"/>
      <c r="L174" s="32"/>
      <c r="M174" s="32"/>
    </row>
    <row r="175" spans="1:15" customFormat="1">
      <c r="B175" s="31"/>
      <c r="H175" s="32"/>
      <c r="I175" s="32"/>
    </row>
    <row r="176" spans="1:15" customFormat="1">
      <c r="B176" s="31"/>
      <c r="C176" t="s">
        <v>213</v>
      </c>
      <c r="D176" s="46"/>
      <c r="I176" s="32"/>
    </row>
    <row r="177" spans="2:14" customFormat="1">
      <c r="B177" s="31"/>
      <c r="F177" t="s">
        <v>214</v>
      </c>
      <c r="J177" s="32"/>
      <c r="K177" s="32"/>
    </row>
    <row r="178" spans="2:14" customFormat="1">
      <c r="B178" s="31"/>
      <c r="J178" s="32"/>
      <c r="K178" s="32"/>
    </row>
    <row r="179" spans="2:14" customFormat="1" ht="15.75" thickBot="1">
      <c r="B179" s="31"/>
      <c r="C179" s="47" t="s">
        <v>215</v>
      </c>
      <c r="J179" s="32"/>
      <c r="K179" s="32"/>
    </row>
    <row r="180" spans="2:14" customFormat="1">
      <c r="B180" s="31"/>
      <c r="C180" s="47">
        <v>61068</v>
      </c>
      <c r="D180" s="48">
        <v>44789</v>
      </c>
      <c r="E180" s="49">
        <v>22500000</v>
      </c>
      <c r="J180" s="32"/>
      <c r="K180" s="32"/>
    </row>
    <row r="181" spans="2:14" customFormat="1">
      <c r="B181" s="31"/>
      <c r="J181" s="32"/>
      <c r="K181" s="32"/>
    </row>
    <row r="182" spans="2:14" customFormat="1">
      <c r="B182" s="31"/>
      <c r="J182" s="32"/>
      <c r="K182" s="32"/>
    </row>
    <row r="183" spans="2:14" customFormat="1">
      <c r="B183" s="31"/>
      <c r="J183" s="32"/>
      <c r="K183" s="32"/>
    </row>
    <row r="184" spans="2:14" customFormat="1">
      <c r="B184" s="31"/>
      <c r="J184" s="32"/>
      <c r="K184" s="32"/>
    </row>
    <row r="185" spans="2:14" customFormat="1">
      <c r="B185" s="31"/>
      <c r="I185" s="32"/>
      <c r="J185" s="32"/>
      <c r="K185" s="32"/>
    </row>
    <row r="186" spans="2:14" customFormat="1" ht="60">
      <c r="B186" s="31"/>
      <c r="C186" s="50" t="s">
        <v>216</v>
      </c>
      <c r="D186" s="51" t="s">
        <v>217</v>
      </c>
      <c r="E186" s="52" t="s">
        <v>218</v>
      </c>
      <c r="F186" s="52" t="s">
        <v>219</v>
      </c>
      <c r="G186" s="51" t="s">
        <v>220</v>
      </c>
      <c r="H186" s="125" t="s">
        <v>221</v>
      </c>
      <c r="I186" s="125"/>
      <c r="J186" s="125"/>
      <c r="K186" s="125"/>
      <c r="L186" s="125"/>
      <c r="M186" s="125"/>
      <c r="N186" s="125"/>
    </row>
    <row r="187" spans="2:14" customFormat="1" ht="45">
      <c r="B187" s="53"/>
      <c r="C187" s="54">
        <v>2600000</v>
      </c>
      <c r="D187" s="55">
        <v>44932</v>
      </c>
      <c r="E187" s="56" t="s">
        <v>33</v>
      </c>
      <c r="F187" s="54">
        <v>2600000</v>
      </c>
      <c r="G187" s="55">
        <v>44932</v>
      </c>
      <c r="H187" s="57"/>
      <c r="I187" s="58" t="s">
        <v>222</v>
      </c>
      <c r="J187" s="58" t="s">
        <v>223</v>
      </c>
      <c r="K187" s="59" t="s">
        <v>224</v>
      </c>
      <c r="L187" s="59" t="s">
        <v>225</v>
      </c>
      <c r="M187" s="57" t="s">
        <v>226</v>
      </c>
      <c r="N187" s="57" t="s">
        <v>227</v>
      </c>
    </row>
    <row r="188" spans="2:14" customFormat="1">
      <c r="B188" s="53"/>
      <c r="C188" s="54">
        <v>3688800</v>
      </c>
      <c r="D188" s="55">
        <v>44933</v>
      </c>
      <c r="E188" s="56" t="s">
        <v>18</v>
      </c>
      <c r="F188" s="54">
        <v>3688800</v>
      </c>
      <c r="G188" s="55">
        <v>44933</v>
      </c>
      <c r="H188" s="126" t="s">
        <v>228</v>
      </c>
      <c r="I188" s="129">
        <v>11500000</v>
      </c>
      <c r="J188" s="60"/>
      <c r="K188" s="58">
        <v>5000000</v>
      </c>
      <c r="L188" s="58"/>
      <c r="M188" s="55" t="s">
        <v>229</v>
      </c>
      <c r="N188" s="132">
        <f>+I188-K188-K189-K190</f>
        <v>0</v>
      </c>
    </row>
    <row r="189" spans="2:14" customFormat="1">
      <c r="B189" s="61"/>
      <c r="C189" s="54">
        <v>3000000</v>
      </c>
      <c r="D189" s="55">
        <v>44935</v>
      </c>
      <c r="E189" s="56" t="s">
        <v>26</v>
      </c>
      <c r="F189" s="54">
        <v>3000000</v>
      </c>
      <c r="G189" s="55">
        <v>44935</v>
      </c>
      <c r="H189" s="127"/>
      <c r="I189" s="130"/>
      <c r="J189" s="62"/>
      <c r="K189" s="58">
        <v>1500000</v>
      </c>
      <c r="L189" s="58"/>
      <c r="M189" s="55">
        <v>44854</v>
      </c>
      <c r="N189" s="133"/>
    </row>
    <row r="190" spans="2:14" customFormat="1">
      <c r="B190" s="61"/>
      <c r="C190" s="54">
        <v>3500000</v>
      </c>
      <c r="D190" s="55">
        <v>44937</v>
      </c>
      <c r="E190" s="56" t="s">
        <v>23</v>
      </c>
      <c r="F190" s="54">
        <v>3500000</v>
      </c>
      <c r="G190" s="55">
        <v>44937</v>
      </c>
      <c r="H190" s="128"/>
      <c r="I190" s="131"/>
      <c r="J190" s="63"/>
      <c r="K190" s="64">
        <v>5000000</v>
      </c>
      <c r="L190" s="58"/>
      <c r="M190" s="65">
        <v>44937</v>
      </c>
      <c r="N190" s="134"/>
    </row>
    <row r="191" spans="2:14">
      <c r="B191" s="44" t="s">
        <v>230</v>
      </c>
      <c r="C191" s="54"/>
      <c r="D191" s="55"/>
      <c r="E191" s="56" t="s">
        <v>46</v>
      </c>
      <c r="F191" s="54">
        <v>5000000</v>
      </c>
      <c r="G191" s="55">
        <v>44937</v>
      </c>
      <c r="H191" s="58" t="s">
        <v>49</v>
      </c>
      <c r="I191" s="58">
        <v>1614000</v>
      </c>
      <c r="J191" s="66"/>
      <c r="K191" s="58">
        <v>1614000</v>
      </c>
      <c r="L191" s="58"/>
      <c r="M191" s="55">
        <v>44837</v>
      </c>
      <c r="N191" s="67"/>
    </row>
    <row r="192" spans="2:14" ht="38.25" customHeight="1">
      <c r="B192" s="44"/>
      <c r="C192" s="54">
        <v>1920000</v>
      </c>
      <c r="D192" s="55">
        <v>44938</v>
      </c>
      <c r="E192" s="56" t="s">
        <v>29</v>
      </c>
      <c r="F192" s="54">
        <v>1920000</v>
      </c>
      <c r="G192" s="55">
        <v>44938</v>
      </c>
      <c r="H192" s="68" t="s">
        <v>23</v>
      </c>
      <c r="I192" s="58">
        <v>1560000</v>
      </c>
      <c r="J192" s="66"/>
      <c r="K192" s="58">
        <v>1560000</v>
      </c>
      <c r="L192" s="58"/>
      <c r="M192" s="55">
        <v>44840</v>
      </c>
      <c r="N192" s="67"/>
    </row>
    <row r="193" spans="2:14" ht="16.5">
      <c r="B193" s="44"/>
      <c r="C193" s="54">
        <v>16353600</v>
      </c>
      <c r="D193" s="55">
        <v>44942</v>
      </c>
      <c r="E193" s="56" t="s">
        <v>23</v>
      </c>
      <c r="F193" s="54">
        <v>16353600</v>
      </c>
      <c r="G193" s="55">
        <v>44942</v>
      </c>
      <c r="H193" s="68" t="s">
        <v>113</v>
      </c>
      <c r="I193" s="58">
        <v>1000000</v>
      </c>
      <c r="J193" s="66"/>
      <c r="K193" s="58"/>
      <c r="L193" s="58"/>
      <c r="M193" s="55">
        <v>44854</v>
      </c>
      <c r="N193" s="67"/>
    </row>
    <row r="194" spans="2:14" ht="16.5">
      <c r="B194" s="44"/>
      <c r="C194" s="54">
        <v>729000</v>
      </c>
      <c r="D194" s="55">
        <v>44938</v>
      </c>
      <c r="E194" s="56" t="s">
        <v>49</v>
      </c>
      <c r="F194" s="54">
        <v>729000</v>
      </c>
      <c r="G194" s="55">
        <v>44942</v>
      </c>
      <c r="H194" s="68" t="s">
        <v>113</v>
      </c>
      <c r="I194" s="58">
        <v>10000000</v>
      </c>
      <c r="J194" s="66">
        <v>44839</v>
      </c>
      <c r="K194" s="58"/>
      <c r="L194" s="58"/>
      <c r="M194" s="55"/>
    </row>
    <row r="195" spans="2:14" ht="16.5">
      <c r="B195" s="44"/>
      <c r="C195" s="54">
        <v>1600000</v>
      </c>
      <c r="D195" s="55">
        <v>44938</v>
      </c>
      <c r="E195" s="56" t="s">
        <v>49</v>
      </c>
      <c r="F195" s="54">
        <v>1600000</v>
      </c>
      <c r="G195" s="55">
        <v>44942</v>
      </c>
      <c r="H195" s="68"/>
      <c r="I195" s="58">
        <v>1300000</v>
      </c>
      <c r="J195" s="66">
        <v>44886</v>
      </c>
      <c r="K195" s="58"/>
      <c r="L195" s="58"/>
      <c r="M195" s="55"/>
    </row>
    <row r="196" spans="2:14" ht="16.5">
      <c r="B196" s="44" t="s">
        <v>231</v>
      </c>
      <c r="C196" s="54">
        <v>150000000</v>
      </c>
      <c r="D196" s="55">
        <v>44943</v>
      </c>
      <c r="E196" s="56" t="s">
        <v>46</v>
      </c>
      <c r="F196" s="54">
        <v>150000000</v>
      </c>
      <c r="G196" s="55">
        <v>44942</v>
      </c>
      <c r="H196" s="68"/>
      <c r="I196" s="58"/>
      <c r="J196" s="66"/>
      <c r="K196" s="58"/>
      <c r="L196" s="58"/>
      <c r="M196" s="55"/>
    </row>
    <row r="197" spans="2:14">
      <c r="B197" s="44"/>
      <c r="C197" s="54">
        <v>200000000</v>
      </c>
      <c r="D197" s="55">
        <v>44939</v>
      </c>
      <c r="E197" s="56" t="s">
        <v>14</v>
      </c>
      <c r="F197" s="54"/>
      <c r="G197" s="55"/>
    </row>
    <row r="198" spans="2:14" ht="15.75" thickBot="1">
      <c r="B198" s="61"/>
      <c r="C198" s="54">
        <v>1120000</v>
      </c>
      <c r="D198" s="55">
        <v>44939</v>
      </c>
      <c r="E198" s="56" t="s">
        <v>29</v>
      </c>
      <c r="F198" s="54">
        <v>1120000</v>
      </c>
      <c r="G198" s="55">
        <v>44939</v>
      </c>
      <c r="H198" s="69"/>
      <c r="I198" s="69"/>
      <c r="J198" s="69"/>
    </row>
    <row r="199" spans="2:14">
      <c r="B199" s="70" t="s">
        <v>232</v>
      </c>
      <c r="C199" s="54">
        <v>5000000</v>
      </c>
      <c r="D199" s="55">
        <v>44943</v>
      </c>
      <c r="E199" s="71" t="s">
        <v>46</v>
      </c>
      <c r="F199" s="54">
        <v>5000000</v>
      </c>
      <c r="G199" s="55">
        <v>44944</v>
      </c>
      <c r="H199" s="72"/>
      <c r="I199" s="72"/>
      <c r="J199" s="73"/>
    </row>
    <row r="200" spans="2:14">
      <c r="B200" s="44"/>
      <c r="C200" s="54">
        <v>6799627</v>
      </c>
      <c r="D200" s="55">
        <v>44944</v>
      </c>
      <c r="E200" s="56" t="s">
        <v>29</v>
      </c>
      <c r="F200" s="54">
        <v>6799627</v>
      </c>
      <c r="G200" s="55">
        <v>44944</v>
      </c>
    </row>
    <row r="201" spans="2:14">
      <c r="B201" s="44"/>
      <c r="C201" s="54">
        <v>625000</v>
      </c>
      <c r="D201" s="55">
        <v>44944</v>
      </c>
      <c r="E201" s="56" t="s">
        <v>18</v>
      </c>
      <c r="F201" s="54">
        <v>625000</v>
      </c>
      <c r="G201" s="55">
        <v>44944</v>
      </c>
    </row>
    <row r="202" spans="2:14">
      <c r="B202" s="44"/>
      <c r="C202" s="54">
        <v>1162200</v>
      </c>
      <c r="D202" s="55">
        <v>44944</v>
      </c>
      <c r="E202" s="56" t="s">
        <v>18</v>
      </c>
      <c r="F202" s="54">
        <v>1162200</v>
      </c>
      <c r="G202" s="55">
        <v>44944</v>
      </c>
    </row>
    <row r="203" spans="2:14">
      <c r="B203" s="44"/>
      <c r="C203" s="54">
        <v>3000000</v>
      </c>
      <c r="D203" s="55">
        <v>44945</v>
      </c>
      <c r="E203" s="56" t="s">
        <v>18</v>
      </c>
      <c r="F203" s="54">
        <v>3000000</v>
      </c>
      <c r="G203" s="55">
        <v>44945</v>
      </c>
    </row>
    <row r="204" spans="2:14">
      <c r="B204" s="44"/>
      <c r="C204" s="54">
        <v>5500000</v>
      </c>
      <c r="D204" s="55">
        <v>44949</v>
      </c>
      <c r="E204" s="56" t="s">
        <v>46</v>
      </c>
      <c r="F204" s="54">
        <v>5500000</v>
      </c>
      <c r="G204" s="55">
        <v>44946</v>
      </c>
    </row>
    <row r="205" spans="2:14">
      <c r="B205" s="44"/>
      <c r="C205" s="54">
        <v>2575000</v>
      </c>
      <c r="D205" s="55">
        <v>44949</v>
      </c>
      <c r="E205" s="56" t="s">
        <v>84</v>
      </c>
      <c r="F205" s="54">
        <v>2575000</v>
      </c>
      <c r="G205" s="55">
        <v>44949</v>
      </c>
    </row>
    <row r="206" spans="2:14">
      <c r="B206" s="44"/>
      <c r="C206" s="54">
        <v>1000000</v>
      </c>
      <c r="D206" s="55">
        <v>44950</v>
      </c>
      <c r="E206" s="56" t="s">
        <v>26</v>
      </c>
      <c r="F206" s="54">
        <v>1000000</v>
      </c>
      <c r="G206" s="55">
        <v>44950</v>
      </c>
    </row>
    <row r="207" spans="2:14">
      <c r="B207" s="44"/>
      <c r="C207" s="54"/>
      <c r="D207" s="55"/>
      <c r="E207" s="56" t="s">
        <v>88</v>
      </c>
      <c r="F207" s="54">
        <v>1200300</v>
      </c>
      <c r="G207" s="55">
        <v>44953</v>
      </c>
    </row>
    <row r="208" spans="2:14">
      <c r="B208" s="44"/>
      <c r="C208" s="54">
        <v>2500000</v>
      </c>
      <c r="D208" s="55">
        <v>44956</v>
      </c>
      <c r="E208" s="56" t="s">
        <v>29</v>
      </c>
      <c r="F208" s="54">
        <v>2500000</v>
      </c>
      <c r="G208" s="55">
        <v>44956</v>
      </c>
    </row>
    <row r="209" spans="2:7">
      <c r="B209" s="44"/>
      <c r="C209" s="54">
        <v>4000000</v>
      </c>
      <c r="D209" s="55">
        <v>44957</v>
      </c>
      <c r="E209" s="56" t="s">
        <v>23</v>
      </c>
      <c r="F209" s="54">
        <v>4000000</v>
      </c>
      <c r="G209" s="55">
        <v>44957</v>
      </c>
    </row>
    <row r="210" spans="2:7">
      <c r="B210" s="44"/>
      <c r="C210" s="54">
        <v>1300000</v>
      </c>
      <c r="D210" s="55">
        <v>44958</v>
      </c>
      <c r="E210" s="56" t="s">
        <v>110</v>
      </c>
      <c r="F210" s="54">
        <v>1300000</v>
      </c>
      <c r="G210" s="55">
        <v>44959</v>
      </c>
    </row>
    <row r="211" spans="2:7">
      <c r="B211" s="44"/>
      <c r="C211" s="54">
        <v>2597500</v>
      </c>
      <c r="D211" s="55">
        <v>44959</v>
      </c>
      <c r="E211" s="56" t="s">
        <v>29</v>
      </c>
      <c r="F211" s="54">
        <v>2597500</v>
      </c>
      <c r="G211" s="55">
        <v>44959</v>
      </c>
    </row>
    <row r="212" spans="2:7">
      <c r="B212" s="44"/>
      <c r="C212" s="54">
        <v>30000000</v>
      </c>
      <c r="D212" s="55">
        <v>44959</v>
      </c>
      <c r="E212" s="56" t="s">
        <v>46</v>
      </c>
      <c r="F212" s="54">
        <v>30000000</v>
      </c>
      <c r="G212" s="55">
        <v>44959</v>
      </c>
    </row>
    <row r="213" spans="2:7">
      <c r="B213" s="44"/>
      <c r="C213" s="54">
        <v>127000000</v>
      </c>
      <c r="D213" s="55">
        <v>44958</v>
      </c>
      <c r="E213" s="56" t="s">
        <v>14</v>
      </c>
      <c r="F213" s="54"/>
      <c r="G213" s="55"/>
    </row>
    <row r="214" spans="2:7">
      <c r="B214" s="44"/>
      <c r="C214" s="54">
        <v>50000000</v>
      </c>
      <c r="D214" s="55">
        <v>44960</v>
      </c>
      <c r="E214" s="56" t="s">
        <v>14</v>
      </c>
      <c r="F214" s="54"/>
      <c r="G214" s="55"/>
    </row>
    <row r="215" spans="2:7">
      <c r="B215" s="44"/>
      <c r="C215" s="54">
        <v>4900000</v>
      </c>
      <c r="D215" s="55">
        <v>44960</v>
      </c>
      <c r="E215" s="56" t="s">
        <v>113</v>
      </c>
      <c r="F215" s="54">
        <v>4900000</v>
      </c>
      <c r="G215" s="55">
        <v>44960</v>
      </c>
    </row>
    <row r="216" spans="2:7">
      <c r="B216" s="44"/>
      <c r="C216" s="54">
        <v>1499000</v>
      </c>
      <c r="D216" s="55">
        <v>44960</v>
      </c>
      <c r="E216" s="56" t="s">
        <v>113</v>
      </c>
      <c r="F216" s="54">
        <v>1499000</v>
      </c>
      <c r="G216" s="55">
        <v>44960</v>
      </c>
    </row>
    <row r="217" spans="2:7">
      <c r="B217" s="44"/>
      <c r="C217" s="54">
        <v>1100000</v>
      </c>
      <c r="D217" s="55">
        <v>44960</v>
      </c>
      <c r="E217" s="56" t="s">
        <v>18</v>
      </c>
      <c r="F217" s="54">
        <v>1100000</v>
      </c>
      <c r="G217" s="55">
        <v>44960</v>
      </c>
    </row>
    <row r="218" spans="2:7">
      <c r="B218" s="44"/>
      <c r="C218" s="54">
        <v>6800000</v>
      </c>
      <c r="D218" s="55">
        <v>44963</v>
      </c>
      <c r="E218" s="56" t="s">
        <v>29</v>
      </c>
      <c r="F218" s="54">
        <v>6800000</v>
      </c>
      <c r="G218" s="55">
        <v>44960</v>
      </c>
    </row>
    <row r="219" spans="2:7">
      <c r="B219" s="44"/>
      <c r="C219" s="54">
        <v>3500000</v>
      </c>
      <c r="D219" s="55">
        <v>44964</v>
      </c>
      <c r="E219" s="56" t="s">
        <v>26</v>
      </c>
      <c r="F219" s="54">
        <v>3500000</v>
      </c>
      <c r="G219" s="55">
        <v>44964</v>
      </c>
    </row>
    <row r="220" spans="2:7">
      <c r="B220" s="44"/>
      <c r="C220" s="54">
        <v>20000000</v>
      </c>
      <c r="D220" s="55">
        <v>44964</v>
      </c>
      <c r="E220" s="56" t="s">
        <v>46</v>
      </c>
      <c r="F220" s="54">
        <v>20000000</v>
      </c>
      <c r="G220" s="55">
        <v>44964</v>
      </c>
    </row>
    <row r="221" spans="2:7">
      <c r="B221" s="44"/>
      <c r="C221" s="54">
        <v>815700</v>
      </c>
      <c r="D221" s="55">
        <v>44971</v>
      </c>
      <c r="E221" s="56" t="s">
        <v>49</v>
      </c>
      <c r="F221" s="54">
        <v>815700</v>
      </c>
      <c r="G221" s="55">
        <v>44972</v>
      </c>
    </row>
    <row r="222" spans="2:7">
      <c r="B222" s="44"/>
      <c r="C222" s="54">
        <v>8200000</v>
      </c>
      <c r="D222" s="55">
        <v>44971</v>
      </c>
      <c r="E222" s="56" t="s">
        <v>110</v>
      </c>
      <c r="F222" s="54">
        <v>8200000</v>
      </c>
      <c r="G222" s="55">
        <v>44972</v>
      </c>
    </row>
    <row r="223" spans="2:7">
      <c r="B223" s="44"/>
      <c r="C223" s="54">
        <v>150000000</v>
      </c>
      <c r="D223" s="55">
        <v>44971</v>
      </c>
      <c r="E223" s="56" t="s">
        <v>14</v>
      </c>
      <c r="F223" s="54"/>
      <c r="G223" s="55"/>
    </row>
    <row r="224" spans="2:7">
      <c r="B224" s="44"/>
      <c r="C224" s="54">
        <v>1500000</v>
      </c>
      <c r="D224" s="55">
        <v>44977</v>
      </c>
      <c r="E224" s="56" t="s">
        <v>33</v>
      </c>
      <c r="F224" s="54">
        <v>1500000</v>
      </c>
      <c r="G224" s="55">
        <v>44977</v>
      </c>
    </row>
    <row r="225" spans="2:7">
      <c r="B225" s="44"/>
      <c r="C225" s="54">
        <v>50000000</v>
      </c>
      <c r="D225" s="55">
        <v>44977</v>
      </c>
      <c r="E225" s="56" t="s">
        <v>14</v>
      </c>
      <c r="F225" s="54"/>
      <c r="G225" s="55"/>
    </row>
    <row r="226" spans="2:7">
      <c r="B226" s="44"/>
      <c r="C226" s="54">
        <v>180000</v>
      </c>
      <c r="D226" s="55">
        <v>44979</v>
      </c>
      <c r="E226" s="56" t="s">
        <v>88</v>
      </c>
      <c r="F226" s="54">
        <v>180000</v>
      </c>
      <c r="G226" s="55">
        <v>44979</v>
      </c>
    </row>
    <row r="227" spans="2:7">
      <c r="B227" s="44"/>
      <c r="C227" s="54">
        <v>1500000</v>
      </c>
      <c r="D227" s="55">
        <v>44979</v>
      </c>
      <c r="E227" s="56" t="s">
        <v>233</v>
      </c>
      <c r="F227" s="54">
        <v>1500000</v>
      </c>
      <c r="G227" s="55">
        <v>44979</v>
      </c>
    </row>
    <row r="228" spans="2:7">
      <c r="B228" s="44"/>
      <c r="C228" s="54">
        <v>400000</v>
      </c>
      <c r="D228" s="55">
        <v>44979</v>
      </c>
      <c r="E228" s="56" t="s">
        <v>234</v>
      </c>
      <c r="F228" s="54">
        <v>400000</v>
      </c>
      <c r="G228" s="55">
        <v>44979</v>
      </c>
    </row>
    <row r="229" spans="2:7">
      <c r="B229" s="44"/>
      <c r="C229" s="54">
        <v>1700000</v>
      </c>
      <c r="D229" s="55">
        <v>44980</v>
      </c>
      <c r="E229" s="56" t="s">
        <v>23</v>
      </c>
      <c r="F229" s="54">
        <v>1700000</v>
      </c>
      <c r="G229" s="55">
        <v>44980</v>
      </c>
    </row>
    <row r="230" spans="2:7">
      <c r="B230" s="44"/>
      <c r="C230" s="54">
        <v>4800000</v>
      </c>
      <c r="D230" s="55">
        <v>44980</v>
      </c>
      <c r="E230" s="56" t="s">
        <v>110</v>
      </c>
      <c r="F230" s="54">
        <v>4800000</v>
      </c>
      <c r="G230" s="55">
        <v>44981</v>
      </c>
    </row>
    <row r="231" spans="2:7">
      <c r="B231" s="44"/>
      <c r="C231" s="54">
        <v>2938400</v>
      </c>
      <c r="D231" s="55">
        <v>44984</v>
      </c>
      <c r="E231" s="56" t="s">
        <v>29</v>
      </c>
      <c r="F231" s="54">
        <v>2938400</v>
      </c>
      <c r="G231" s="55">
        <v>44985</v>
      </c>
    </row>
    <row r="232" spans="2:7">
      <c r="B232" s="44"/>
      <c r="C232" s="54">
        <v>2000000</v>
      </c>
      <c r="D232" s="55">
        <v>44984</v>
      </c>
      <c r="E232" s="56" t="s">
        <v>140</v>
      </c>
      <c r="F232" s="54">
        <v>2000000</v>
      </c>
      <c r="G232" s="55">
        <v>44985</v>
      </c>
    </row>
    <row r="233" spans="2:7">
      <c r="B233" s="44"/>
      <c r="C233" s="54">
        <v>3333333</v>
      </c>
      <c r="D233" s="55">
        <v>44985</v>
      </c>
      <c r="E233" s="56" t="s">
        <v>49</v>
      </c>
      <c r="F233" s="54">
        <v>3333333</v>
      </c>
      <c r="G233" s="55">
        <v>44985</v>
      </c>
    </row>
    <row r="234" spans="2:7">
      <c r="B234" s="44"/>
      <c r="C234" s="54">
        <v>1623000</v>
      </c>
      <c r="D234" s="55">
        <v>44985</v>
      </c>
      <c r="E234" s="56" t="s">
        <v>49</v>
      </c>
      <c r="F234" s="54">
        <v>1623000</v>
      </c>
      <c r="G234" s="55">
        <v>44985</v>
      </c>
    </row>
    <row r="235" spans="2:7">
      <c r="B235" s="44"/>
      <c r="C235" s="54">
        <v>3800000</v>
      </c>
      <c r="D235" s="55">
        <v>44986</v>
      </c>
      <c r="E235" s="56" t="s">
        <v>26</v>
      </c>
      <c r="F235" s="54">
        <v>3800000</v>
      </c>
      <c r="G235" s="55">
        <v>44987</v>
      </c>
    </row>
    <row r="236" spans="2:7">
      <c r="B236" s="44"/>
      <c r="C236" s="54">
        <v>2600000</v>
      </c>
      <c r="D236" s="55">
        <v>44986</v>
      </c>
      <c r="E236" s="56" t="s">
        <v>234</v>
      </c>
      <c r="F236" s="54">
        <v>2600000</v>
      </c>
      <c r="G236" s="55">
        <v>44987</v>
      </c>
    </row>
    <row r="237" spans="2:7">
      <c r="B237" s="44"/>
      <c r="C237" s="54">
        <v>2500000</v>
      </c>
      <c r="D237" s="55">
        <v>44987</v>
      </c>
      <c r="E237" s="56" t="s">
        <v>46</v>
      </c>
      <c r="F237" s="54">
        <v>2500000</v>
      </c>
      <c r="G237" s="55">
        <v>44988</v>
      </c>
    </row>
    <row r="238" spans="2:7">
      <c r="B238" s="44"/>
      <c r="C238" s="54">
        <v>2150000</v>
      </c>
      <c r="D238" s="55">
        <v>44988</v>
      </c>
      <c r="E238" s="56" t="s">
        <v>49</v>
      </c>
      <c r="F238" s="54">
        <v>2150000</v>
      </c>
      <c r="G238" s="55">
        <v>44988</v>
      </c>
    </row>
    <row r="239" spans="2:7">
      <c r="B239" s="44"/>
      <c r="C239" s="54">
        <v>50000000</v>
      </c>
      <c r="D239" s="55">
        <v>44988</v>
      </c>
      <c r="E239" s="56" t="s">
        <v>14</v>
      </c>
      <c r="F239" s="54"/>
      <c r="G239" s="55"/>
    </row>
    <row r="240" spans="2:7">
      <c r="B240" s="44"/>
      <c r="C240" s="54">
        <v>1120000</v>
      </c>
      <c r="D240" s="55">
        <v>44991</v>
      </c>
      <c r="E240" s="56" t="s">
        <v>84</v>
      </c>
      <c r="F240" s="54">
        <v>1120000</v>
      </c>
      <c r="G240" s="55">
        <v>44991</v>
      </c>
    </row>
    <row r="241" spans="2:7" ht="30">
      <c r="B241" s="44"/>
      <c r="C241" s="54">
        <v>394000</v>
      </c>
      <c r="D241" s="55">
        <v>44992</v>
      </c>
      <c r="E241" s="56" t="s">
        <v>183</v>
      </c>
      <c r="F241" s="54">
        <v>394000</v>
      </c>
      <c r="G241" s="55">
        <v>44992</v>
      </c>
    </row>
    <row r="242" spans="2:7" ht="30">
      <c r="B242" s="44"/>
      <c r="C242" s="54">
        <v>432000</v>
      </c>
      <c r="D242" s="55">
        <v>44992</v>
      </c>
      <c r="E242" s="56" t="s">
        <v>183</v>
      </c>
      <c r="F242" s="54">
        <v>432000</v>
      </c>
      <c r="G242" s="55">
        <v>44992</v>
      </c>
    </row>
    <row r="243" spans="2:7" ht="30">
      <c r="B243" s="44"/>
      <c r="C243" s="54">
        <v>354000</v>
      </c>
      <c r="D243" s="55">
        <v>44992</v>
      </c>
      <c r="E243" s="56" t="s">
        <v>183</v>
      </c>
      <c r="F243" s="54">
        <v>354000</v>
      </c>
      <c r="G243" s="55">
        <v>44992</v>
      </c>
    </row>
    <row r="244" spans="2:7" ht="30">
      <c r="B244" s="44"/>
      <c r="C244" s="54">
        <v>315000</v>
      </c>
      <c r="D244" s="55">
        <v>44992</v>
      </c>
      <c r="E244" s="56" t="s">
        <v>183</v>
      </c>
      <c r="F244" s="54">
        <v>315000</v>
      </c>
      <c r="G244" s="55">
        <v>44992</v>
      </c>
    </row>
    <row r="245" spans="2:7" ht="30">
      <c r="B245" s="44"/>
      <c r="C245" s="54">
        <v>3500000</v>
      </c>
      <c r="D245" s="55">
        <v>44992</v>
      </c>
      <c r="E245" s="56" t="s">
        <v>183</v>
      </c>
      <c r="F245" s="54">
        <v>3500000</v>
      </c>
      <c r="G245" s="55">
        <v>44992</v>
      </c>
    </row>
    <row r="246" spans="2:7" ht="30">
      <c r="B246" s="44"/>
      <c r="C246" s="54">
        <v>445000</v>
      </c>
      <c r="D246" s="55">
        <v>44992</v>
      </c>
      <c r="E246" s="56" t="s">
        <v>183</v>
      </c>
      <c r="F246" s="54">
        <v>445000</v>
      </c>
      <c r="G246" s="55">
        <v>44992</v>
      </c>
    </row>
    <row r="247" spans="2:7">
      <c r="B247" s="44"/>
      <c r="C247" s="54">
        <v>5000000</v>
      </c>
      <c r="D247" s="55">
        <v>44992</v>
      </c>
      <c r="E247" s="56" t="s">
        <v>110</v>
      </c>
      <c r="F247" s="54">
        <v>5000000</v>
      </c>
      <c r="G247" s="55">
        <v>44994</v>
      </c>
    </row>
    <row r="248" spans="2:7">
      <c r="B248" s="44"/>
      <c r="C248" s="54">
        <v>2000000</v>
      </c>
      <c r="D248" s="55">
        <v>44994</v>
      </c>
      <c r="E248" s="56" t="s">
        <v>18</v>
      </c>
      <c r="F248" s="54">
        <v>2000000</v>
      </c>
      <c r="G248" s="55">
        <v>44994</v>
      </c>
    </row>
    <row r="249" spans="2:7">
      <c r="B249" s="44"/>
      <c r="C249" s="54">
        <v>6100000</v>
      </c>
      <c r="D249" s="55">
        <v>44995</v>
      </c>
      <c r="E249" s="56" t="s">
        <v>140</v>
      </c>
      <c r="F249" s="54">
        <v>6100000</v>
      </c>
      <c r="G249" s="55">
        <v>44995</v>
      </c>
    </row>
    <row r="250" spans="2:7">
      <c r="B250" s="44"/>
      <c r="C250" s="54"/>
      <c r="D250" s="55"/>
      <c r="E250" s="56" t="s">
        <v>46</v>
      </c>
      <c r="F250" s="54">
        <v>500000</v>
      </c>
      <c r="G250" s="55">
        <v>44995</v>
      </c>
    </row>
    <row r="251" spans="2:7" ht="30">
      <c r="B251" s="44"/>
      <c r="C251" s="54"/>
      <c r="D251" s="55"/>
      <c r="E251" s="56" t="s">
        <v>183</v>
      </c>
      <c r="F251" s="54">
        <v>3120000</v>
      </c>
      <c r="G251" s="55">
        <v>44995</v>
      </c>
    </row>
    <row r="252" spans="2:7">
      <c r="B252" s="44"/>
      <c r="C252" s="54">
        <v>500000</v>
      </c>
      <c r="D252" s="55">
        <v>44995</v>
      </c>
      <c r="E252" s="56" t="s">
        <v>26</v>
      </c>
      <c r="F252" s="54">
        <v>500000</v>
      </c>
      <c r="G252" s="55">
        <v>44995</v>
      </c>
    </row>
    <row r="253" spans="2:7">
      <c r="B253" s="44"/>
      <c r="C253" s="54"/>
      <c r="D253" s="55"/>
      <c r="E253" s="56" t="s">
        <v>23</v>
      </c>
      <c r="F253" s="54">
        <v>12550000</v>
      </c>
      <c r="G253" s="55">
        <v>44996</v>
      </c>
    </row>
    <row r="254" spans="2:7">
      <c r="B254" s="44"/>
      <c r="C254" s="54"/>
      <c r="D254" s="55"/>
      <c r="E254" s="56" t="s">
        <v>23</v>
      </c>
      <c r="F254" s="54">
        <v>340000</v>
      </c>
      <c r="G254" s="55">
        <v>44998</v>
      </c>
    </row>
    <row r="255" spans="2:7">
      <c r="B255" s="44"/>
      <c r="C255" s="54">
        <v>1000000</v>
      </c>
      <c r="D255" s="55">
        <v>44996</v>
      </c>
      <c r="E255" s="56" t="s">
        <v>23</v>
      </c>
      <c r="F255" s="54">
        <v>1000000</v>
      </c>
      <c r="G255" s="55">
        <v>44996</v>
      </c>
    </row>
    <row r="256" spans="2:7">
      <c r="B256" s="44"/>
      <c r="C256" s="54">
        <v>1500000</v>
      </c>
      <c r="D256" s="55">
        <v>45000</v>
      </c>
      <c r="E256" s="56" t="s">
        <v>26</v>
      </c>
      <c r="F256" s="54">
        <v>1500000</v>
      </c>
      <c r="G256" s="55">
        <v>45000</v>
      </c>
    </row>
    <row r="257" spans="2:7">
      <c r="B257" s="44"/>
      <c r="C257" s="54">
        <v>100000</v>
      </c>
      <c r="D257" s="55">
        <v>45001</v>
      </c>
      <c r="E257" s="56" t="s">
        <v>88</v>
      </c>
      <c r="F257" s="54">
        <v>100000</v>
      </c>
      <c r="G257" s="55">
        <v>45001</v>
      </c>
    </row>
    <row r="258" spans="2:7">
      <c r="B258" s="44"/>
      <c r="C258" s="54">
        <v>500000</v>
      </c>
      <c r="D258" s="55">
        <v>45009</v>
      </c>
      <c r="E258" s="56" t="s">
        <v>113</v>
      </c>
      <c r="F258" s="54">
        <v>500000</v>
      </c>
      <c r="G258" s="55">
        <v>45009</v>
      </c>
    </row>
    <row r="259" spans="2:7">
      <c r="B259" s="44"/>
      <c r="C259" s="54"/>
      <c r="D259" s="55"/>
      <c r="E259" s="56"/>
      <c r="F259" s="54"/>
      <c r="G259" s="55"/>
    </row>
    <row r="260" spans="2:7">
      <c r="B260" s="44"/>
      <c r="C260" s="54"/>
      <c r="D260" s="55"/>
      <c r="E260" s="56"/>
      <c r="F260" s="54"/>
      <c r="G260" s="55"/>
    </row>
    <row r="261" spans="2:7">
      <c r="B261" s="44"/>
      <c r="C261" s="54"/>
      <c r="D261" s="55"/>
      <c r="E261" s="56"/>
      <c r="F261" s="54"/>
      <c r="G261" s="55"/>
    </row>
    <row r="262" spans="2:7">
      <c r="B262" s="44"/>
      <c r="C262" s="54"/>
      <c r="D262" s="55"/>
      <c r="E262" s="56"/>
      <c r="F262" s="54"/>
      <c r="G262" s="55"/>
    </row>
    <row r="263" spans="2:7">
      <c r="B263" s="44"/>
      <c r="C263" s="54"/>
      <c r="D263" s="55"/>
      <c r="E263" s="56"/>
      <c r="F263" s="54"/>
      <c r="G263" s="55"/>
    </row>
    <row r="264" spans="2:7">
      <c r="B264" s="44"/>
      <c r="C264" s="54"/>
      <c r="D264" s="55"/>
      <c r="E264" s="56"/>
      <c r="F264" s="54"/>
      <c r="G264" s="55"/>
    </row>
    <row r="265" spans="2:7">
      <c r="B265" s="44"/>
      <c r="C265" s="54"/>
      <c r="D265" s="55"/>
      <c r="E265" s="56"/>
      <c r="F265" s="54"/>
      <c r="G265" s="55"/>
    </row>
    <row r="266" spans="2:7">
      <c r="B266" s="44"/>
      <c r="C266" s="54"/>
      <c r="D266" s="55"/>
      <c r="E266" s="56"/>
      <c r="F266" s="54"/>
      <c r="G266" s="55"/>
    </row>
    <row r="267" spans="2:7">
      <c r="B267" s="44"/>
      <c r="C267" s="54"/>
      <c r="D267" s="55"/>
      <c r="E267" s="56"/>
      <c r="F267" s="54"/>
      <c r="G267" s="55"/>
    </row>
    <row r="268" spans="2:7">
      <c r="B268" s="44"/>
      <c r="C268" s="54"/>
      <c r="D268" s="55"/>
      <c r="E268" s="56"/>
      <c r="F268" s="54"/>
      <c r="G268" s="55"/>
    </row>
    <row r="269" spans="2:7">
      <c r="B269" s="44"/>
      <c r="C269" s="54"/>
      <c r="D269" s="55"/>
      <c r="E269" s="56"/>
      <c r="F269" s="54"/>
      <c r="G269" s="55"/>
    </row>
    <row r="270" spans="2:7">
      <c r="B270" s="44"/>
      <c r="C270" s="54"/>
      <c r="D270" s="55"/>
      <c r="E270" s="56"/>
      <c r="F270" s="54"/>
      <c r="G270" s="55"/>
    </row>
    <row r="271" spans="2:7">
      <c r="B271" s="44"/>
      <c r="C271" s="54"/>
      <c r="D271" s="55"/>
      <c r="E271" s="56"/>
      <c r="F271" s="54"/>
      <c r="G271" s="55"/>
    </row>
    <row r="272" spans="2:7">
      <c r="B272" s="44"/>
      <c r="C272" s="54"/>
      <c r="D272" s="55"/>
      <c r="E272" s="56"/>
      <c r="F272" s="54"/>
      <c r="G272" s="55"/>
    </row>
    <row r="273" spans="2:9">
      <c r="B273" s="44"/>
      <c r="C273" s="54"/>
      <c r="D273" s="55"/>
      <c r="E273" s="56"/>
      <c r="F273" s="54"/>
      <c r="G273" s="55"/>
    </row>
    <row r="274" spans="2:9">
      <c r="B274" s="44"/>
      <c r="C274" s="54"/>
      <c r="D274" s="55"/>
      <c r="E274" s="56"/>
      <c r="F274" s="54"/>
      <c r="G274" s="55"/>
    </row>
    <row r="275" spans="2:9">
      <c r="B275" s="44"/>
      <c r="C275" s="54"/>
      <c r="D275" s="55"/>
      <c r="E275" s="56"/>
      <c r="F275" s="54"/>
      <c r="G275" s="55"/>
    </row>
    <row r="276" spans="2:9">
      <c r="B276" s="44"/>
      <c r="C276" s="54"/>
      <c r="D276" s="55"/>
      <c r="E276" s="56"/>
      <c r="F276" s="54"/>
      <c r="G276" s="55"/>
    </row>
    <row r="277" spans="2:9">
      <c r="B277" s="44"/>
      <c r="C277" s="74"/>
      <c r="D277" s="75"/>
      <c r="E277" s="76"/>
      <c r="F277" s="74"/>
      <c r="G277" s="75"/>
    </row>
    <row r="284" spans="2:9">
      <c r="I284" s="32" t="s">
        <v>235</v>
      </c>
    </row>
  </sheetData>
  <autoFilter ref="A2:O160" xr:uid="{00000000-0009-0000-0000-000000000000}"/>
  <mergeCells count="10">
    <mergeCell ref="H186:N186"/>
    <mergeCell ref="H188:H190"/>
    <mergeCell ref="I188:I190"/>
    <mergeCell ref="N188:N190"/>
    <mergeCell ref="A1:A2"/>
    <mergeCell ref="B1:B2"/>
    <mergeCell ref="C1:C2"/>
    <mergeCell ref="D1:D2"/>
    <mergeCell ref="E1:F1"/>
    <mergeCell ref="G1:I1"/>
  </mergeCells>
  <conditionalFormatting sqref="E160">
    <cfRule type="duplicateValues" dxfId="19" priority="1"/>
  </conditionalFormatting>
  <conditionalFormatting sqref="E3:E14">
    <cfRule type="duplicateValues" dxfId="18" priority="2"/>
  </conditionalFormatting>
  <conditionalFormatting sqref="E15:E100">
    <cfRule type="duplicateValues" dxfId="17" priority="3"/>
  </conditionalFormatting>
  <conditionalFormatting sqref="E101:E159">
    <cfRule type="duplicateValues" dxfId="16" priority="4"/>
  </conditionalFormatting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1"/>
  <sheetViews>
    <sheetView tabSelected="1" topLeftCell="A19" zoomScale="85" zoomScaleNormal="85" workbookViewId="0">
      <selection activeCell="M11" sqref="M11:M129"/>
    </sheetView>
  </sheetViews>
  <sheetFormatPr defaultRowHeight="15.75"/>
  <cols>
    <col min="1" max="1" width="4.28515625" bestFit="1" customWidth="1"/>
    <col min="2" max="2" width="37.140625" style="31" customWidth="1"/>
    <col min="3" max="3" width="39.85546875" style="32" customWidth="1"/>
    <col min="4" max="4" width="19.7109375" style="32" customWidth="1"/>
    <col min="5" max="5" width="17.42578125" style="77" customWidth="1"/>
    <col min="6" max="6" width="17" style="32" customWidth="1"/>
    <col min="7" max="7" width="18.85546875" style="32" customWidth="1"/>
    <col min="8" max="8" width="24.28515625" style="32" customWidth="1"/>
    <col min="9" max="9" width="20.85546875" style="32" customWidth="1"/>
    <col min="10" max="10" width="35.5703125" style="122" customWidth="1"/>
    <col min="11" max="11" width="22.140625" style="32" bestFit="1" customWidth="1"/>
    <col min="12" max="13" width="17.5703125" style="32" customWidth="1"/>
    <col min="14" max="14" width="16.28515625" style="32" customWidth="1"/>
    <col min="15" max="15" width="13.42578125" style="32" customWidth="1"/>
    <col min="16" max="16" width="9.140625" style="32"/>
    <col min="17" max="17" width="21.5703125" style="32" customWidth="1"/>
    <col min="18" max="18" width="9.140625" style="32"/>
    <col min="19" max="19" width="11.42578125" style="32" customWidth="1"/>
    <col min="20" max="16384" width="9.140625" style="32"/>
  </cols>
  <sheetData>
    <row r="1" spans="1:19" s="2" customFormat="1" ht="45" customHeight="1">
      <c r="A1" s="135" t="s">
        <v>0</v>
      </c>
      <c r="B1" s="135" t="s">
        <v>1</v>
      </c>
      <c r="C1" s="135" t="s">
        <v>2</v>
      </c>
      <c r="D1" s="135" t="s">
        <v>3</v>
      </c>
      <c r="E1" s="137" t="s">
        <v>4</v>
      </c>
      <c r="F1" s="137"/>
      <c r="G1" s="138" t="s">
        <v>5</v>
      </c>
      <c r="H1" s="139"/>
      <c r="I1" s="139"/>
      <c r="J1" s="23" t="s">
        <v>6</v>
      </c>
      <c r="L1" s="3"/>
      <c r="M1" s="4"/>
    </row>
    <row r="2" spans="1:19" s="6" customFormat="1">
      <c r="A2" s="136"/>
      <c r="B2" s="136"/>
      <c r="C2" s="136"/>
      <c r="D2" s="136"/>
      <c r="E2" s="5" t="s">
        <v>7</v>
      </c>
      <c r="F2" s="5" t="s">
        <v>8</v>
      </c>
      <c r="G2" s="5" t="s">
        <v>9</v>
      </c>
      <c r="H2" s="5" t="s">
        <v>10</v>
      </c>
      <c r="I2" s="96" t="s">
        <v>11</v>
      </c>
      <c r="J2" s="119"/>
      <c r="L2" s="4"/>
    </row>
    <row r="3" spans="1:19" s="12" customFormat="1" ht="31.5">
      <c r="A3" s="7">
        <v>1</v>
      </c>
      <c r="B3" s="8" t="s">
        <v>236</v>
      </c>
      <c r="C3" s="8" t="s">
        <v>237</v>
      </c>
      <c r="D3" s="9">
        <v>307904625</v>
      </c>
      <c r="E3" s="7">
        <v>1150810</v>
      </c>
      <c r="F3" s="10">
        <v>45010</v>
      </c>
      <c r="G3" s="11">
        <v>4500000</v>
      </c>
      <c r="H3" s="10">
        <v>45019</v>
      </c>
      <c r="I3" s="97">
        <v>4500000</v>
      </c>
      <c r="J3" s="120" t="s">
        <v>29</v>
      </c>
      <c r="K3" s="12" t="s">
        <v>399</v>
      </c>
      <c r="M3" s="12" t="str">
        <f>+K3&amp;E3</f>
        <v>https://xarid.uzex.uz/shop/lot-details/1150810</v>
      </c>
    </row>
    <row r="4" spans="1:19" s="12" customFormat="1" ht="47.25">
      <c r="A4" s="7">
        <v>2</v>
      </c>
      <c r="B4" s="8" t="s">
        <v>50</v>
      </c>
      <c r="C4" s="8" t="s">
        <v>176</v>
      </c>
      <c r="D4" s="9">
        <v>551519680</v>
      </c>
      <c r="E4" s="7">
        <v>1164027</v>
      </c>
      <c r="F4" s="10">
        <v>45015</v>
      </c>
      <c r="G4" s="11">
        <v>360000</v>
      </c>
      <c r="H4" s="10">
        <v>45022</v>
      </c>
      <c r="I4" s="97">
        <v>360000</v>
      </c>
      <c r="J4" s="120" t="s">
        <v>88</v>
      </c>
      <c r="K4" s="12" t="s">
        <v>399</v>
      </c>
      <c r="M4" s="12" t="str">
        <f t="shared" ref="M4:M67" si="0">+K4&amp;E4</f>
        <v>https://xarid.uzex.uz/shop/lot-details/1164027</v>
      </c>
    </row>
    <row r="5" spans="1:19" s="12" customFormat="1">
      <c r="A5" s="7">
        <v>3</v>
      </c>
      <c r="B5" s="8" t="s">
        <v>238</v>
      </c>
      <c r="C5" s="8" t="s">
        <v>90</v>
      </c>
      <c r="D5" s="9">
        <v>306868569</v>
      </c>
      <c r="E5" s="7">
        <v>1142451</v>
      </c>
      <c r="F5" s="10">
        <v>45004</v>
      </c>
      <c r="G5" s="11">
        <v>1190000</v>
      </c>
      <c r="H5" s="10">
        <v>45022</v>
      </c>
      <c r="I5" s="97">
        <v>1190000</v>
      </c>
      <c r="J5" s="120" t="s">
        <v>46</v>
      </c>
      <c r="K5" s="12" t="s">
        <v>399</v>
      </c>
      <c r="M5" s="12" t="str">
        <f t="shared" si="0"/>
        <v>https://xarid.uzex.uz/shop/lot-details/1142451</v>
      </c>
    </row>
    <row r="6" spans="1:19" s="12" customFormat="1">
      <c r="A6" s="7">
        <v>4</v>
      </c>
      <c r="B6" s="8" t="s">
        <v>92</v>
      </c>
      <c r="C6" s="8" t="s">
        <v>239</v>
      </c>
      <c r="D6" s="9">
        <v>426479518</v>
      </c>
      <c r="E6" s="7">
        <v>1157845</v>
      </c>
      <c r="F6" s="10">
        <v>45012</v>
      </c>
      <c r="G6" s="11">
        <v>1400000</v>
      </c>
      <c r="H6" s="10">
        <v>45023</v>
      </c>
      <c r="I6" s="97">
        <v>1400000</v>
      </c>
      <c r="J6" s="120" t="s">
        <v>18</v>
      </c>
      <c r="K6" s="12" t="s">
        <v>399</v>
      </c>
      <c r="M6" s="12" t="str">
        <f t="shared" si="0"/>
        <v>https://xarid.uzex.uz/shop/lot-details/1157845</v>
      </c>
    </row>
    <row r="7" spans="1:19" s="12" customFormat="1" ht="31.5">
      <c r="A7" s="7">
        <v>5</v>
      </c>
      <c r="B7" s="8" t="s">
        <v>240</v>
      </c>
      <c r="C7" s="8" t="s">
        <v>241</v>
      </c>
      <c r="D7" s="9">
        <v>305555714</v>
      </c>
      <c r="E7" s="7">
        <v>1186276</v>
      </c>
      <c r="F7" s="10">
        <v>45023</v>
      </c>
      <c r="G7" s="11">
        <v>1745000</v>
      </c>
      <c r="H7" s="10">
        <v>45027</v>
      </c>
      <c r="I7" s="97">
        <v>1745000</v>
      </c>
      <c r="J7" s="120" t="s">
        <v>84</v>
      </c>
      <c r="K7" s="12" t="s">
        <v>399</v>
      </c>
      <c r="M7" s="12" t="str">
        <f t="shared" si="0"/>
        <v>https://xarid.uzex.uz/shop/lot-details/1186276</v>
      </c>
    </row>
    <row r="8" spans="1:19" s="12" customFormat="1" ht="31.5">
      <c r="A8" s="7">
        <v>6</v>
      </c>
      <c r="B8" s="8" t="s">
        <v>174</v>
      </c>
      <c r="C8" s="8" t="s">
        <v>175</v>
      </c>
      <c r="D8" s="9">
        <v>204774500</v>
      </c>
      <c r="E8" s="7">
        <v>1184471</v>
      </c>
      <c r="F8" s="10">
        <v>45022</v>
      </c>
      <c r="G8" s="11">
        <v>1620000</v>
      </c>
      <c r="H8" s="10">
        <v>45028</v>
      </c>
      <c r="I8" s="97">
        <v>1620000</v>
      </c>
      <c r="J8" s="120" t="s">
        <v>49</v>
      </c>
      <c r="K8" s="12" t="s">
        <v>399</v>
      </c>
      <c r="M8" s="12" t="str">
        <f t="shared" si="0"/>
        <v>https://xarid.uzex.uz/shop/lot-details/1184471</v>
      </c>
    </row>
    <row r="9" spans="1:19" s="12" customFormat="1">
      <c r="A9" s="7">
        <v>7</v>
      </c>
      <c r="B9" s="8" t="s">
        <v>21</v>
      </c>
      <c r="C9" s="8" t="s">
        <v>242</v>
      </c>
      <c r="D9" s="9">
        <v>308532606</v>
      </c>
      <c r="E9" s="7">
        <v>1198769</v>
      </c>
      <c r="F9" s="10">
        <v>45026</v>
      </c>
      <c r="G9" s="11">
        <v>2600000</v>
      </c>
      <c r="H9" s="10">
        <v>45028</v>
      </c>
      <c r="I9" s="97">
        <v>2600000</v>
      </c>
      <c r="J9" s="120" t="s">
        <v>243</v>
      </c>
      <c r="K9" s="12" t="s">
        <v>399</v>
      </c>
      <c r="M9" s="12" t="str">
        <f t="shared" si="0"/>
        <v>https://xarid.uzex.uz/shop/lot-details/1198769</v>
      </c>
    </row>
    <row r="10" spans="1:19" s="12" customFormat="1" ht="47.25">
      <c r="A10" s="7">
        <v>8</v>
      </c>
      <c r="B10" s="8" t="s">
        <v>244</v>
      </c>
      <c r="C10" s="8" t="s">
        <v>245</v>
      </c>
      <c r="D10" s="9">
        <v>200794455</v>
      </c>
      <c r="E10" s="7">
        <v>1199400</v>
      </c>
      <c r="F10" s="10">
        <v>45026</v>
      </c>
      <c r="G10" s="11">
        <v>2490000</v>
      </c>
      <c r="H10" s="10">
        <v>45029</v>
      </c>
      <c r="I10" s="97">
        <v>2490000</v>
      </c>
      <c r="J10" s="120" t="s">
        <v>110</v>
      </c>
      <c r="K10" s="12" t="s">
        <v>399</v>
      </c>
      <c r="M10" s="12" t="str">
        <f t="shared" si="0"/>
        <v>https://xarid.uzex.uz/shop/lot-details/1199400</v>
      </c>
    </row>
    <row r="11" spans="1:19" s="12" customFormat="1">
      <c r="A11" s="7">
        <v>9</v>
      </c>
      <c r="B11" s="8" t="s">
        <v>101</v>
      </c>
      <c r="C11" s="8" t="s">
        <v>28</v>
      </c>
      <c r="D11" s="9">
        <v>201075082</v>
      </c>
      <c r="E11" s="7">
        <v>1194139</v>
      </c>
      <c r="F11" s="10">
        <v>45025</v>
      </c>
      <c r="G11" s="11">
        <v>3000000</v>
      </c>
      <c r="H11" s="10">
        <v>45030</v>
      </c>
      <c r="I11" s="97">
        <v>3000000</v>
      </c>
      <c r="J11" s="120" t="s">
        <v>29</v>
      </c>
      <c r="K11" s="12" t="s">
        <v>399</v>
      </c>
      <c r="M11" s="12" t="str">
        <f t="shared" si="0"/>
        <v>https://xarid.uzex.uz/shop/lot-details/1194139</v>
      </c>
    </row>
    <row r="12" spans="1:19" s="12" customFormat="1" ht="47.25">
      <c r="A12" s="7">
        <v>10</v>
      </c>
      <c r="B12" s="8" t="s">
        <v>246</v>
      </c>
      <c r="C12" s="8" t="s">
        <v>247</v>
      </c>
      <c r="D12" s="9">
        <v>300889966</v>
      </c>
      <c r="E12" s="7">
        <v>1182393</v>
      </c>
      <c r="F12" s="10">
        <v>45022</v>
      </c>
      <c r="G12" s="11">
        <v>1926000</v>
      </c>
      <c r="H12" s="10">
        <v>45033</v>
      </c>
      <c r="I12" s="97">
        <v>1926000</v>
      </c>
      <c r="J12" s="120" t="s">
        <v>29</v>
      </c>
      <c r="K12" s="12" t="s">
        <v>399</v>
      </c>
      <c r="M12" s="12" t="str">
        <f t="shared" si="0"/>
        <v>https://xarid.uzex.uz/shop/lot-details/1182393</v>
      </c>
    </row>
    <row r="13" spans="1:19" s="12" customFormat="1" ht="31.5">
      <c r="A13" s="7">
        <v>11</v>
      </c>
      <c r="B13" s="8" t="s">
        <v>97</v>
      </c>
      <c r="C13" s="8" t="s">
        <v>248</v>
      </c>
      <c r="D13" s="9">
        <v>503198323</v>
      </c>
      <c r="E13" s="7">
        <v>1185441</v>
      </c>
      <c r="F13" s="10">
        <v>45023</v>
      </c>
      <c r="G13" s="11">
        <v>1880000</v>
      </c>
      <c r="H13" s="10">
        <v>45031</v>
      </c>
      <c r="I13" s="97">
        <v>1880000</v>
      </c>
      <c r="J13" s="120" t="s">
        <v>49</v>
      </c>
      <c r="K13" s="12" t="s">
        <v>399</v>
      </c>
      <c r="M13" s="12" t="str">
        <f t="shared" si="0"/>
        <v>https://xarid.uzex.uz/shop/lot-details/1185441</v>
      </c>
    </row>
    <row r="14" spans="1:19" s="12" customFormat="1" ht="31.5">
      <c r="A14" s="7">
        <v>12</v>
      </c>
      <c r="B14" s="8" t="s">
        <v>249</v>
      </c>
      <c r="C14" s="8" t="s">
        <v>250</v>
      </c>
      <c r="D14" s="9">
        <v>301554188</v>
      </c>
      <c r="E14" s="7">
        <v>1186220</v>
      </c>
      <c r="F14" s="10">
        <v>45023</v>
      </c>
      <c r="G14" s="11">
        <v>1796480</v>
      </c>
      <c r="H14" s="10">
        <v>45031</v>
      </c>
      <c r="I14" s="97">
        <v>1796480</v>
      </c>
      <c r="J14" s="120" t="s">
        <v>84</v>
      </c>
      <c r="K14" s="12" t="s">
        <v>399</v>
      </c>
      <c r="M14" s="12" t="str">
        <f t="shared" si="0"/>
        <v>https://xarid.uzex.uz/shop/lot-details/1186220</v>
      </c>
    </row>
    <row r="15" spans="1:19" s="12" customFormat="1" ht="31.5">
      <c r="A15" s="7">
        <v>13</v>
      </c>
      <c r="B15" s="8" t="s">
        <v>249</v>
      </c>
      <c r="C15" s="8" t="s">
        <v>250</v>
      </c>
      <c r="D15" s="9">
        <v>301554188</v>
      </c>
      <c r="E15" s="8">
        <v>1186275</v>
      </c>
      <c r="F15" s="10">
        <v>45023</v>
      </c>
      <c r="G15" s="11">
        <v>449120</v>
      </c>
      <c r="H15" s="10">
        <v>45031</v>
      </c>
      <c r="I15" s="97">
        <v>449120</v>
      </c>
      <c r="J15" s="120" t="s">
        <v>84</v>
      </c>
      <c r="K15" s="12" t="s">
        <v>399</v>
      </c>
      <c r="M15" s="12" t="str">
        <f t="shared" si="0"/>
        <v>https://xarid.uzex.uz/shop/lot-details/1186275</v>
      </c>
      <c r="Q15" s="16">
        <v>495000</v>
      </c>
      <c r="S15" s="12">
        <v>100</v>
      </c>
    </row>
    <row r="16" spans="1:19" s="12" customFormat="1" ht="31.5">
      <c r="A16" s="7">
        <v>14</v>
      </c>
      <c r="B16" s="8" t="s">
        <v>249</v>
      </c>
      <c r="C16" s="8" t="s">
        <v>250</v>
      </c>
      <c r="D16" s="9">
        <v>301554188</v>
      </c>
      <c r="E16" s="8">
        <v>1186294</v>
      </c>
      <c r="F16" s="10">
        <v>45023</v>
      </c>
      <c r="G16" s="11">
        <v>449120</v>
      </c>
      <c r="H16" s="10">
        <v>45031</v>
      </c>
      <c r="I16" s="97">
        <v>449120</v>
      </c>
      <c r="J16" s="120" t="s">
        <v>84</v>
      </c>
      <c r="K16" s="12" t="s">
        <v>399</v>
      </c>
      <c r="M16" s="12" t="str">
        <f t="shared" si="0"/>
        <v>https://xarid.uzex.uz/shop/lot-details/1186294</v>
      </c>
      <c r="Q16" s="17">
        <v>742.5</v>
      </c>
      <c r="S16" s="18">
        <f>+Q16*S15/Q15</f>
        <v>0.15</v>
      </c>
    </row>
    <row r="17" spans="1:17" s="12" customFormat="1" ht="31.5">
      <c r="A17" s="7">
        <v>15</v>
      </c>
      <c r="B17" s="8" t="s">
        <v>249</v>
      </c>
      <c r="C17" s="8" t="s">
        <v>250</v>
      </c>
      <c r="D17" s="9">
        <v>301554188</v>
      </c>
      <c r="E17" s="8">
        <v>1186303</v>
      </c>
      <c r="F17" s="10">
        <v>45023</v>
      </c>
      <c r="G17" s="11">
        <v>449120</v>
      </c>
      <c r="H17" s="10">
        <v>45031</v>
      </c>
      <c r="I17" s="97">
        <v>449120</v>
      </c>
      <c r="J17" s="120" t="s">
        <v>84</v>
      </c>
      <c r="K17" s="12" t="s">
        <v>399</v>
      </c>
      <c r="M17" s="12" t="str">
        <f t="shared" si="0"/>
        <v>https://xarid.uzex.uz/shop/lot-details/1186303</v>
      </c>
    </row>
    <row r="18" spans="1:17" s="12" customFormat="1" ht="31.5">
      <c r="A18" s="7">
        <v>16</v>
      </c>
      <c r="B18" s="8" t="s">
        <v>249</v>
      </c>
      <c r="C18" s="8" t="s">
        <v>250</v>
      </c>
      <c r="D18" s="9">
        <v>301554188</v>
      </c>
      <c r="E18" s="8">
        <v>1186328</v>
      </c>
      <c r="F18" s="10">
        <v>45023</v>
      </c>
      <c r="G18" s="11">
        <v>999040</v>
      </c>
      <c r="H18" s="10">
        <v>45031</v>
      </c>
      <c r="I18" s="97">
        <v>999040</v>
      </c>
      <c r="J18" s="120" t="s">
        <v>84</v>
      </c>
      <c r="K18" s="12" t="s">
        <v>399</v>
      </c>
      <c r="M18" s="12" t="str">
        <f t="shared" si="0"/>
        <v>https://xarid.uzex.uz/shop/lot-details/1186328</v>
      </c>
      <c r="Q18" s="19"/>
    </row>
    <row r="19" spans="1:17" s="12" customFormat="1" ht="63">
      <c r="A19" s="7">
        <v>17</v>
      </c>
      <c r="B19" s="8" t="s">
        <v>196</v>
      </c>
      <c r="C19" s="8" t="s">
        <v>197</v>
      </c>
      <c r="D19" s="9">
        <v>301050182</v>
      </c>
      <c r="E19" s="8">
        <v>1221908</v>
      </c>
      <c r="F19" s="10">
        <v>45033</v>
      </c>
      <c r="G19" s="11">
        <v>500000</v>
      </c>
      <c r="H19" s="10">
        <v>45033</v>
      </c>
      <c r="I19" s="97">
        <v>500000</v>
      </c>
      <c r="J19" s="120" t="s">
        <v>84</v>
      </c>
      <c r="K19" s="12" t="s">
        <v>399</v>
      </c>
      <c r="M19" s="12" t="str">
        <f t="shared" si="0"/>
        <v>https://xarid.uzex.uz/shop/lot-details/1221908</v>
      </c>
    </row>
    <row r="20" spans="1:17" s="12" customFormat="1" ht="31.5">
      <c r="A20" s="7">
        <v>18</v>
      </c>
      <c r="B20" s="8" t="s">
        <v>164</v>
      </c>
      <c r="C20" s="8" t="s">
        <v>251</v>
      </c>
      <c r="D20" s="9">
        <v>200541524</v>
      </c>
      <c r="E20" s="8">
        <v>1196955</v>
      </c>
      <c r="F20" s="10">
        <v>45025</v>
      </c>
      <c r="G20" s="11">
        <v>9140000</v>
      </c>
      <c r="H20" s="10">
        <v>45036</v>
      </c>
      <c r="I20" s="97">
        <v>9140000</v>
      </c>
      <c r="J20" s="120" t="s">
        <v>14</v>
      </c>
      <c r="K20" s="12" t="s">
        <v>399</v>
      </c>
      <c r="M20" s="12" t="str">
        <f t="shared" si="0"/>
        <v>https://xarid.uzex.uz/shop/lot-details/1196955</v>
      </c>
    </row>
    <row r="21" spans="1:17" s="12" customFormat="1" ht="31.5">
      <c r="A21" s="7">
        <v>19</v>
      </c>
      <c r="B21" s="8" t="s">
        <v>78</v>
      </c>
      <c r="C21" s="8" t="s">
        <v>252</v>
      </c>
      <c r="D21" s="9">
        <v>309193309</v>
      </c>
      <c r="E21" s="8">
        <v>1217527</v>
      </c>
      <c r="F21" s="10">
        <v>45031</v>
      </c>
      <c r="G21" s="11">
        <v>11600000</v>
      </c>
      <c r="H21" s="10">
        <v>45036</v>
      </c>
      <c r="I21" s="97">
        <v>11600000</v>
      </c>
      <c r="J21" s="120" t="s">
        <v>14</v>
      </c>
      <c r="K21" s="12" t="s">
        <v>399</v>
      </c>
      <c r="M21" s="12" t="str">
        <f t="shared" si="0"/>
        <v>https://xarid.uzex.uz/shop/lot-details/1217527</v>
      </c>
    </row>
    <row r="22" spans="1:17" s="12" customFormat="1" ht="18.75" customHeight="1">
      <c r="A22" s="7">
        <v>20</v>
      </c>
      <c r="B22" s="8" t="s">
        <v>253</v>
      </c>
      <c r="C22" s="8" t="s">
        <v>145</v>
      </c>
      <c r="D22" s="9">
        <v>305546811</v>
      </c>
      <c r="E22" s="8">
        <v>356569</v>
      </c>
      <c r="F22" s="10">
        <v>44714</v>
      </c>
      <c r="G22" s="11">
        <v>20000000</v>
      </c>
      <c r="H22" s="10">
        <v>45037</v>
      </c>
      <c r="I22" s="97">
        <v>20000000</v>
      </c>
      <c r="J22" s="120" t="s">
        <v>14</v>
      </c>
      <c r="K22" s="12" t="s">
        <v>399</v>
      </c>
      <c r="M22" s="12" t="str">
        <f t="shared" si="0"/>
        <v>https://xarid.uzex.uz/shop/lot-details/356569</v>
      </c>
    </row>
    <row r="23" spans="1:17" s="12" customFormat="1">
      <c r="A23" s="7">
        <v>21</v>
      </c>
      <c r="B23" s="8" t="s">
        <v>254</v>
      </c>
      <c r="C23" s="8" t="s">
        <v>255</v>
      </c>
      <c r="D23" s="9">
        <v>205247459</v>
      </c>
      <c r="E23" s="8">
        <v>1212854</v>
      </c>
      <c r="F23" s="10">
        <v>45030</v>
      </c>
      <c r="G23" s="11">
        <v>509600</v>
      </c>
      <c r="H23" s="10">
        <v>45041</v>
      </c>
      <c r="I23" s="97">
        <v>509600</v>
      </c>
      <c r="J23" s="120" t="s">
        <v>14</v>
      </c>
      <c r="K23" s="12" t="s">
        <v>399</v>
      </c>
      <c r="M23" s="12" t="str">
        <f t="shared" si="0"/>
        <v>https://xarid.uzex.uz/shop/lot-details/1212854</v>
      </c>
    </row>
    <row r="24" spans="1:17" s="12" customFormat="1">
      <c r="A24" s="7">
        <v>22</v>
      </c>
      <c r="B24" s="78" t="s">
        <v>101</v>
      </c>
      <c r="C24" s="8" t="s">
        <v>184</v>
      </c>
      <c r="D24" s="9">
        <v>305792927</v>
      </c>
      <c r="E24" s="8">
        <v>1227742</v>
      </c>
      <c r="F24" s="10">
        <v>45035</v>
      </c>
      <c r="G24" s="11">
        <v>1056000</v>
      </c>
      <c r="H24" s="10">
        <v>45041</v>
      </c>
      <c r="I24" s="97">
        <v>1056000</v>
      </c>
      <c r="J24" s="120" t="s">
        <v>183</v>
      </c>
      <c r="K24" s="12" t="s">
        <v>399</v>
      </c>
      <c r="M24" s="12" t="str">
        <f t="shared" si="0"/>
        <v>https://xarid.uzex.uz/shop/lot-details/1227742</v>
      </c>
    </row>
    <row r="25" spans="1:17" s="12" customFormat="1" ht="31.5">
      <c r="A25" s="7">
        <v>23</v>
      </c>
      <c r="B25" s="8" t="s">
        <v>256</v>
      </c>
      <c r="C25" s="8" t="s">
        <v>257</v>
      </c>
      <c r="D25" s="9">
        <v>308878444</v>
      </c>
      <c r="E25" s="8">
        <v>1217228</v>
      </c>
      <c r="F25" s="10">
        <v>45031</v>
      </c>
      <c r="G25" s="11">
        <v>4410000</v>
      </c>
      <c r="H25" s="10">
        <v>45041</v>
      </c>
      <c r="I25" s="97">
        <v>4410000</v>
      </c>
      <c r="J25" s="120" t="s">
        <v>110</v>
      </c>
      <c r="K25" s="12" t="s">
        <v>399</v>
      </c>
      <c r="M25" s="12" t="str">
        <f t="shared" si="0"/>
        <v>https://xarid.uzex.uz/shop/lot-details/1217228</v>
      </c>
    </row>
    <row r="26" spans="1:17" s="12" customFormat="1">
      <c r="A26" s="7">
        <v>24</v>
      </c>
      <c r="B26" s="8" t="s">
        <v>258</v>
      </c>
      <c r="C26" s="8" t="s">
        <v>259</v>
      </c>
      <c r="D26" s="9">
        <v>306090534</v>
      </c>
      <c r="E26" s="8">
        <v>1227412</v>
      </c>
      <c r="F26" s="10">
        <v>45035</v>
      </c>
      <c r="G26" s="11">
        <v>6816680</v>
      </c>
      <c r="H26" s="10">
        <v>45043</v>
      </c>
      <c r="I26" s="97">
        <v>6816680</v>
      </c>
      <c r="J26" s="120" t="s">
        <v>29</v>
      </c>
      <c r="K26" s="12" t="s">
        <v>399</v>
      </c>
      <c r="M26" s="12" t="str">
        <f t="shared" si="0"/>
        <v>https://xarid.uzex.uz/shop/lot-details/1227412</v>
      </c>
    </row>
    <row r="27" spans="1:17" s="12" customFormat="1" ht="31.5">
      <c r="A27" s="7">
        <v>25</v>
      </c>
      <c r="B27" s="8" t="s">
        <v>260</v>
      </c>
      <c r="C27" s="8" t="s">
        <v>261</v>
      </c>
      <c r="D27" s="9" t="s">
        <v>138</v>
      </c>
      <c r="E27" s="8">
        <v>1245462</v>
      </c>
      <c r="F27" s="10">
        <v>45043</v>
      </c>
      <c r="G27" s="11">
        <v>800000</v>
      </c>
      <c r="H27" s="10" t="s">
        <v>262</v>
      </c>
      <c r="I27" s="97">
        <v>800000</v>
      </c>
      <c r="J27" s="120" t="s">
        <v>29</v>
      </c>
      <c r="K27" s="12" t="s">
        <v>399</v>
      </c>
      <c r="M27" s="12" t="str">
        <f t="shared" si="0"/>
        <v>https://xarid.uzex.uz/shop/lot-details/1245462</v>
      </c>
    </row>
    <row r="28" spans="1:17" s="12" customFormat="1" ht="47.25">
      <c r="A28" s="7">
        <v>26</v>
      </c>
      <c r="B28" s="8" t="s">
        <v>50</v>
      </c>
      <c r="C28" s="8" t="s">
        <v>51</v>
      </c>
      <c r="D28" s="9">
        <v>446897178</v>
      </c>
      <c r="E28" s="8">
        <v>1254324</v>
      </c>
      <c r="F28" s="10">
        <v>45045</v>
      </c>
      <c r="G28" s="11">
        <v>1200001</v>
      </c>
      <c r="H28" s="10">
        <v>45047</v>
      </c>
      <c r="I28" s="97">
        <v>1200001</v>
      </c>
      <c r="J28" s="120" t="s">
        <v>49</v>
      </c>
      <c r="K28" s="12" t="s">
        <v>399</v>
      </c>
      <c r="M28" s="12" t="str">
        <f t="shared" si="0"/>
        <v>https://xarid.uzex.uz/shop/lot-details/1254324</v>
      </c>
    </row>
    <row r="29" spans="1:17" s="12" customFormat="1" ht="31.5">
      <c r="A29" s="7">
        <v>27</v>
      </c>
      <c r="B29" s="8" t="s">
        <v>263</v>
      </c>
      <c r="C29" s="8" t="s">
        <v>264</v>
      </c>
      <c r="D29" s="9">
        <v>308232045</v>
      </c>
      <c r="E29" s="8">
        <v>1251365</v>
      </c>
      <c r="F29" s="10">
        <v>45044</v>
      </c>
      <c r="G29" s="11">
        <v>1998000</v>
      </c>
      <c r="H29" s="10">
        <v>45048</v>
      </c>
      <c r="I29" s="97">
        <v>1998000</v>
      </c>
      <c r="J29" s="120" t="s">
        <v>84</v>
      </c>
      <c r="K29" s="12" t="s">
        <v>399</v>
      </c>
      <c r="M29" s="12" t="str">
        <f t="shared" si="0"/>
        <v>https://xarid.uzex.uz/shop/lot-details/1251365</v>
      </c>
    </row>
    <row r="30" spans="1:17" s="12" customFormat="1">
      <c r="A30" s="7">
        <v>28</v>
      </c>
      <c r="B30" s="8" t="s">
        <v>101</v>
      </c>
      <c r="C30" s="8" t="s">
        <v>265</v>
      </c>
      <c r="D30" s="9">
        <v>308067400</v>
      </c>
      <c r="E30" s="8">
        <v>1248373</v>
      </c>
      <c r="F30" s="10">
        <v>45043</v>
      </c>
      <c r="G30" s="11">
        <v>2475000</v>
      </c>
      <c r="H30" s="10">
        <v>45049</v>
      </c>
      <c r="I30" s="97">
        <v>2475000</v>
      </c>
      <c r="J30" s="120" t="s">
        <v>84</v>
      </c>
      <c r="K30" s="12" t="s">
        <v>399</v>
      </c>
      <c r="M30" s="12" t="str">
        <f t="shared" si="0"/>
        <v>https://xarid.uzex.uz/shop/lot-details/1248373</v>
      </c>
    </row>
    <row r="31" spans="1:17" s="12" customFormat="1">
      <c r="A31" s="7">
        <v>29</v>
      </c>
      <c r="B31" s="8" t="s">
        <v>101</v>
      </c>
      <c r="C31" s="8" t="s">
        <v>129</v>
      </c>
      <c r="D31" s="9">
        <v>305437796</v>
      </c>
      <c r="E31" s="8">
        <v>1239655</v>
      </c>
      <c r="F31" s="10">
        <v>45042</v>
      </c>
      <c r="G31" s="11">
        <v>5931250</v>
      </c>
      <c r="H31" s="10">
        <v>45049</v>
      </c>
      <c r="I31" s="97">
        <v>5931250</v>
      </c>
      <c r="J31" s="120" t="s">
        <v>46</v>
      </c>
      <c r="K31" s="12" t="s">
        <v>399</v>
      </c>
      <c r="M31" s="12" t="str">
        <f t="shared" si="0"/>
        <v>https://xarid.uzex.uz/shop/lot-details/1239655</v>
      </c>
    </row>
    <row r="32" spans="1:17" s="12" customFormat="1">
      <c r="A32" s="7">
        <v>30</v>
      </c>
      <c r="B32" s="8" t="s">
        <v>101</v>
      </c>
      <c r="C32" s="8" t="s">
        <v>266</v>
      </c>
      <c r="D32" s="9">
        <v>303115218</v>
      </c>
      <c r="E32" s="8">
        <v>1246472</v>
      </c>
      <c r="F32" s="10">
        <v>45043</v>
      </c>
      <c r="G32" s="11">
        <v>682500</v>
      </c>
      <c r="H32" s="10">
        <v>45051</v>
      </c>
      <c r="I32" s="97">
        <v>682500</v>
      </c>
      <c r="J32" s="120" t="s">
        <v>88</v>
      </c>
      <c r="K32" s="12" t="s">
        <v>399</v>
      </c>
      <c r="M32" s="12" t="str">
        <f t="shared" si="0"/>
        <v>https://xarid.uzex.uz/shop/lot-details/1246472</v>
      </c>
    </row>
    <row r="33" spans="1:13" s="12" customFormat="1" ht="31.5">
      <c r="A33" s="7">
        <v>31</v>
      </c>
      <c r="B33" s="8" t="s">
        <v>267</v>
      </c>
      <c r="C33" s="8" t="s">
        <v>268</v>
      </c>
      <c r="D33" s="9">
        <v>204516772</v>
      </c>
      <c r="E33" s="8">
        <v>1154422</v>
      </c>
      <c r="F33" s="10">
        <v>45011</v>
      </c>
      <c r="G33" s="11">
        <v>5500000</v>
      </c>
      <c r="H33" s="10">
        <v>45051</v>
      </c>
      <c r="I33" s="97">
        <v>5500000</v>
      </c>
      <c r="J33" s="120" t="s">
        <v>18</v>
      </c>
      <c r="K33" s="12" t="s">
        <v>399</v>
      </c>
      <c r="M33" s="12" t="str">
        <f t="shared" si="0"/>
        <v>https://xarid.uzex.uz/shop/lot-details/1154422</v>
      </c>
    </row>
    <row r="34" spans="1:13" s="12" customFormat="1">
      <c r="A34" s="7">
        <v>32</v>
      </c>
      <c r="B34" s="8" t="s">
        <v>101</v>
      </c>
      <c r="C34" s="8" t="s">
        <v>77</v>
      </c>
      <c r="D34" s="9">
        <v>302007755</v>
      </c>
      <c r="E34" s="8">
        <v>1278116</v>
      </c>
      <c r="F34" s="10">
        <v>45052</v>
      </c>
      <c r="G34" s="11">
        <v>4769400</v>
      </c>
      <c r="H34" s="10">
        <v>45054</v>
      </c>
      <c r="I34" s="97">
        <v>4769400</v>
      </c>
      <c r="J34" s="120" t="s">
        <v>26</v>
      </c>
      <c r="K34" s="12" t="s">
        <v>399</v>
      </c>
      <c r="M34" s="12" t="str">
        <f t="shared" si="0"/>
        <v>https://xarid.uzex.uz/shop/lot-details/1278116</v>
      </c>
    </row>
    <row r="35" spans="1:13" s="12" customFormat="1">
      <c r="A35" s="7">
        <v>33</v>
      </c>
      <c r="B35" s="8" t="s">
        <v>269</v>
      </c>
      <c r="C35" s="8" t="s">
        <v>270</v>
      </c>
      <c r="D35" s="9">
        <v>308871098</v>
      </c>
      <c r="E35" s="8">
        <v>1261441</v>
      </c>
      <c r="F35" s="10">
        <v>45047</v>
      </c>
      <c r="G35" s="11">
        <v>3600000</v>
      </c>
      <c r="H35" s="10">
        <v>45056</v>
      </c>
      <c r="I35" s="97">
        <v>3600000</v>
      </c>
      <c r="J35" s="120" t="s">
        <v>110</v>
      </c>
      <c r="K35" s="12" t="s">
        <v>399</v>
      </c>
      <c r="M35" s="12" t="str">
        <f t="shared" si="0"/>
        <v>https://xarid.uzex.uz/shop/lot-details/1261441</v>
      </c>
    </row>
    <row r="36" spans="1:13" s="12" customFormat="1">
      <c r="A36" s="7">
        <v>34</v>
      </c>
      <c r="B36" s="8" t="s">
        <v>101</v>
      </c>
      <c r="C36" s="8" t="s">
        <v>271</v>
      </c>
      <c r="D36" s="9">
        <v>310397577</v>
      </c>
      <c r="E36" s="8">
        <v>1249494</v>
      </c>
      <c r="F36" s="10">
        <v>45043</v>
      </c>
      <c r="G36" s="11">
        <v>1008000</v>
      </c>
      <c r="H36" s="10">
        <v>45056</v>
      </c>
      <c r="I36" s="97">
        <v>1008000</v>
      </c>
      <c r="J36" s="120" t="s">
        <v>183</v>
      </c>
      <c r="K36" s="12" t="s">
        <v>399</v>
      </c>
      <c r="M36" s="12" t="str">
        <f t="shared" si="0"/>
        <v>https://xarid.uzex.uz/shop/lot-details/1249494</v>
      </c>
    </row>
    <row r="37" spans="1:13" s="12" customFormat="1" ht="47.25">
      <c r="A37" s="7">
        <v>35</v>
      </c>
      <c r="B37" s="8" t="s">
        <v>272</v>
      </c>
      <c r="C37" s="8" t="s">
        <v>57</v>
      </c>
      <c r="D37" s="9">
        <v>309268649</v>
      </c>
      <c r="E37" s="8">
        <v>1264624</v>
      </c>
      <c r="F37" s="10">
        <v>45049</v>
      </c>
      <c r="G37" s="11">
        <v>1000000</v>
      </c>
      <c r="H37" s="10">
        <v>45058</v>
      </c>
      <c r="I37" s="97">
        <v>1000000</v>
      </c>
      <c r="J37" s="120" t="s">
        <v>29</v>
      </c>
      <c r="K37" s="12" t="s">
        <v>399</v>
      </c>
      <c r="M37" s="12" t="str">
        <f t="shared" si="0"/>
        <v>https://xarid.uzex.uz/shop/lot-details/1264624</v>
      </c>
    </row>
    <row r="38" spans="1:13" s="12" customFormat="1">
      <c r="A38" s="7">
        <v>36</v>
      </c>
      <c r="B38" s="8" t="s">
        <v>31</v>
      </c>
      <c r="C38" s="8" t="s">
        <v>273</v>
      </c>
      <c r="D38" s="9">
        <v>309170455</v>
      </c>
      <c r="E38" s="8">
        <v>1281919</v>
      </c>
      <c r="F38" s="10">
        <v>45053</v>
      </c>
      <c r="G38" s="11">
        <v>6844000</v>
      </c>
      <c r="H38" s="10">
        <v>45058</v>
      </c>
      <c r="I38" s="97">
        <v>6844000</v>
      </c>
      <c r="J38" s="120" t="s">
        <v>14</v>
      </c>
      <c r="K38" s="12" t="s">
        <v>399</v>
      </c>
      <c r="M38" s="12" t="str">
        <f t="shared" si="0"/>
        <v>https://xarid.uzex.uz/shop/lot-details/1281919</v>
      </c>
    </row>
    <row r="39" spans="1:13" s="12" customFormat="1">
      <c r="A39" s="7">
        <v>37</v>
      </c>
      <c r="B39" s="8" t="s">
        <v>274</v>
      </c>
      <c r="C39" s="8" t="s">
        <v>275</v>
      </c>
      <c r="D39" s="9">
        <v>306237142</v>
      </c>
      <c r="E39" s="8">
        <v>1139141</v>
      </c>
      <c r="F39" s="10">
        <v>45002</v>
      </c>
      <c r="G39" s="11">
        <v>12100000</v>
      </c>
      <c r="H39" s="10">
        <v>45058</v>
      </c>
      <c r="I39" s="97">
        <v>12100000</v>
      </c>
      <c r="J39" s="120" t="s">
        <v>26</v>
      </c>
      <c r="K39" s="12" t="s">
        <v>399</v>
      </c>
      <c r="M39" s="12" t="str">
        <f t="shared" si="0"/>
        <v>https://xarid.uzex.uz/shop/lot-details/1139141</v>
      </c>
    </row>
    <row r="40" spans="1:13" s="12" customFormat="1">
      <c r="A40" s="7">
        <v>38</v>
      </c>
      <c r="B40" s="8" t="s">
        <v>276</v>
      </c>
      <c r="C40" s="8" t="s">
        <v>277</v>
      </c>
      <c r="D40" s="9">
        <v>310328724</v>
      </c>
      <c r="E40" s="8">
        <v>1294553</v>
      </c>
      <c r="F40" s="10">
        <v>45059</v>
      </c>
      <c r="G40" s="11">
        <v>12562000</v>
      </c>
      <c r="H40" s="10">
        <v>45061</v>
      </c>
      <c r="I40" s="97">
        <v>12562000</v>
      </c>
      <c r="J40" s="120" t="s">
        <v>46</v>
      </c>
      <c r="K40" s="12" t="s">
        <v>399</v>
      </c>
      <c r="M40" s="12" t="str">
        <f t="shared" si="0"/>
        <v>https://xarid.uzex.uz/shop/lot-details/1294553</v>
      </c>
    </row>
    <row r="41" spans="1:13" s="12" customFormat="1" ht="31.5">
      <c r="A41" s="7">
        <v>39</v>
      </c>
      <c r="B41" s="8" t="s">
        <v>278</v>
      </c>
      <c r="C41" s="8" t="s">
        <v>176</v>
      </c>
      <c r="D41" s="9">
        <v>551519680</v>
      </c>
      <c r="E41" s="8">
        <v>1283309</v>
      </c>
      <c r="F41" s="10">
        <v>45054</v>
      </c>
      <c r="G41" s="11">
        <v>375000</v>
      </c>
      <c r="H41" s="10">
        <v>45061</v>
      </c>
      <c r="I41" s="97">
        <v>375000</v>
      </c>
      <c r="J41" s="120" t="s">
        <v>88</v>
      </c>
      <c r="K41" s="12" t="s">
        <v>399</v>
      </c>
      <c r="M41" s="12" t="str">
        <f t="shared" si="0"/>
        <v>https://xarid.uzex.uz/shop/lot-details/1283309</v>
      </c>
    </row>
    <row r="42" spans="1:13" s="12" customFormat="1" ht="47.25">
      <c r="A42" s="7">
        <v>40</v>
      </c>
      <c r="B42" s="8" t="s">
        <v>164</v>
      </c>
      <c r="C42" s="8" t="s">
        <v>165</v>
      </c>
      <c r="D42" s="9">
        <v>201334685</v>
      </c>
      <c r="E42" s="8">
        <v>1271951</v>
      </c>
      <c r="F42" s="10">
        <v>45051</v>
      </c>
      <c r="G42" s="11">
        <v>31867120</v>
      </c>
      <c r="H42" s="10">
        <v>45062</v>
      </c>
      <c r="I42" s="97">
        <v>31867120</v>
      </c>
      <c r="J42" s="120" t="s">
        <v>14</v>
      </c>
      <c r="K42" s="12" t="s">
        <v>399</v>
      </c>
      <c r="M42" s="12" t="str">
        <f t="shared" si="0"/>
        <v>https://xarid.uzex.uz/shop/lot-details/1271951</v>
      </c>
    </row>
    <row r="43" spans="1:13" s="12" customFormat="1">
      <c r="A43" s="7">
        <v>41</v>
      </c>
      <c r="B43" s="8" t="s">
        <v>279</v>
      </c>
      <c r="C43" s="8" t="s">
        <v>277</v>
      </c>
      <c r="D43" s="9">
        <v>310328724</v>
      </c>
      <c r="E43" s="8">
        <v>1278885</v>
      </c>
      <c r="F43" s="10">
        <v>45053</v>
      </c>
      <c r="G43" s="11">
        <v>30000000</v>
      </c>
      <c r="H43" s="10">
        <v>45064</v>
      </c>
      <c r="I43" s="97">
        <v>30000000</v>
      </c>
      <c r="J43" s="120" t="s">
        <v>14</v>
      </c>
      <c r="K43" s="12" t="s">
        <v>399</v>
      </c>
      <c r="M43" s="12" t="str">
        <f t="shared" si="0"/>
        <v>https://xarid.uzex.uz/shop/lot-details/1278885</v>
      </c>
    </row>
    <row r="44" spans="1:13" s="12" customFormat="1" ht="31.5">
      <c r="A44" s="7">
        <v>42</v>
      </c>
      <c r="B44" s="8" t="s">
        <v>47</v>
      </c>
      <c r="C44" s="8" t="s">
        <v>280</v>
      </c>
      <c r="D44" s="9">
        <v>308964456</v>
      </c>
      <c r="E44" s="8">
        <v>1299258</v>
      </c>
      <c r="F44" s="10">
        <v>45060</v>
      </c>
      <c r="G44" s="11">
        <v>766666</v>
      </c>
      <c r="H44" s="10">
        <v>45064</v>
      </c>
      <c r="I44" s="97">
        <v>766666</v>
      </c>
      <c r="J44" s="120" t="s">
        <v>49</v>
      </c>
      <c r="K44" s="12" t="s">
        <v>399</v>
      </c>
      <c r="M44" s="12" t="str">
        <f t="shared" si="0"/>
        <v>https://xarid.uzex.uz/shop/lot-details/1299258</v>
      </c>
    </row>
    <row r="45" spans="1:13" s="12" customFormat="1" ht="31.5">
      <c r="A45" s="7">
        <v>43</v>
      </c>
      <c r="B45" s="8" t="s">
        <v>97</v>
      </c>
      <c r="C45" s="8" t="s">
        <v>281</v>
      </c>
      <c r="D45" s="9">
        <v>309575038</v>
      </c>
      <c r="E45" s="8">
        <v>1299257</v>
      </c>
      <c r="F45" s="10">
        <v>45060</v>
      </c>
      <c r="G45" s="11">
        <v>2072000</v>
      </c>
      <c r="H45" s="10">
        <v>45064</v>
      </c>
      <c r="I45" s="97">
        <v>2072000</v>
      </c>
      <c r="J45" s="120" t="s">
        <v>49</v>
      </c>
      <c r="K45" s="12" t="s">
        <v>399</v>
      </c>
      <c r="M45" s="12" t="str">
        <f t="shared" si="0"/>
        <v>https://xarid.uzex.uz/shop/lot-details/1299257</v>
      </c>
    </row>
    <row r="46" spans="1:13" s="12" customFormat="1">
      <c r="A46" s="7">
        <v>44</v>
      </c>
      <c r="B46" s="8" t="s">
        <v>282</v>
      </c>
      <c r="C46" s="8" t="s">
        <v>283</v>
      </c>
      <c r="D46" s="9">
        <v>308085363</v>
      </c>
      <c r="E46" s="8">
        <v>1241546</v>
      </c>
      <c r="F46" s="10">
        <v>45042</v>
      </c>
      <c r="G46" s="11">
        <v>50000000</v>
      </c>
      <c r="H46" s="10">
        <v>45064</v>
      </c>
      <c r="I46" s="97">
        <v>50000000</v>
      </c>
      <c r="J46" s="120" t="s">
        <v>113</v>
      </c>
      <c r="K46" s="12" t="s">
        <v>399</v>
      </c>
      <c r="M46" s="12" t="str">
        <f t="shared" si="0"/>
        <v>https://xarid.uzex.uz/shop/lot-details/1241546</v>
      </c>
    </row>
    <row r="47" spans="1:13" s="12" customFormat="1" ht="31.5">
      <c r="A47" s="7">
        <v>45</v>
      </c>
      <c r="B47" s="8" t="s">
        <v>187</v>
      </c>
      <c r="C47" s="8" t="s">
        <v>284</v>
      </c>
      <c r="D47" s="9">
        <v>206745954</v>
      </c>
      <c r="E47" s="8">
        <v>1303981</v>
      </c>
      <c r="F47" s="10">
        <v>45061</v>
      </c>
      <c r="G47" s="11">
        <v>400000</v>
      </c>
      <c r="H47" s="10">
        <v>45065</v>
      </c>
      <c r="I47" s="97">
        <v>400000</v>
      </c>
      <c r="J47" s="120" t="s">
        <v>29</v>
      </c>
      <c r="K47" s="12" t="s">
        <v>399</v>
      </c>
      <c r="M47" s="12" t="str">
        <f t="shared" si="0"/>
        <v>https://xarid.uzex.uz/shop/lot-details/1303981</v>
      </c>
    </row>
    <row r="48" spans="1:13" s="12" customFormat="1">
      <c r="A48" s="7">
        <v>46</v>
      </c>
      <c r="B48" s="8" t="s">
        <v>186</v>
      </c>
      <c r="C48" s="8" t="s">
        <v>32</v>
      </c>
      <c r="D48" s="9">
        <v>306150521</v>
      </c>
      <c r="E48" s="8">
        <v>1295324</v>
      </c>
      <c r="F48" s="10">
        <v>45059</v>
      </c>
      <c r="G48" s="11">
        <v>5152000</v>
      </c>
      <c r="H48" s="10">
        <v>45065</v>
      </c>
      <c r="I48" s="97">
        <v>5152000</v>
      </c>
      <c r="J48" s="120" t="s">
        <v>46</v>
      </c>
      <c r="K48" s="12" t="s">
        <v>399</v>
      </c>
      <c r="M48" s="12" t="str">
        <f t="shared" si="0"/>
        <v>https://xarid.uzex.uz/shop/lot-details/1295324</v>
      </c>
    </row>
    <row r="49" spans="1:13" s="12" customFormat="1" ht="47.25">
      <c r="A49" s="7">
        <v>47</v>
      </c>
      <c r="B49" s="8" t="s">
        <v>50</v>
      </c>
      <c r="C49" s="8" t="s">
        <v>25</v>
      </c>
      <c r="D49" s="9">
        <v>301376361</v>
      </c>
      <c r="E49" s="8">
        <v>1295254</v>
      </c>
      <c r="F49" s="10">
        <v>45059</v>
      </c>
      <c r="G49" s="11">
        <v>1300000</v>
      </c>
      <c r="H49" s="10">
        <v>45067</v>
      </c>
      <c r="I49" s="97">
        <v>1300000</v>
      </c>
      <c r="J49" s="120" t="s">
        <v>26</v>
      </c>
      <c r="K49" s="12" t="s">
        <v>399</v>
      </c>
      <c r="M49" s="12" t="str">
        <f t="shared" si="0"/>
        <v>https://xarid.uzex.uz/shop/lot-details/1295254</v>
      </c>
    </row>
    <row r="50" spans="1:13" s="12" customFormat="1" ht="31.5">
      <c r="A50" s="7">
        <v>48</v>
      </c>
      <c r="B50" s="8" t="s">
        <v>258</v>
      </c>
      <c r="C50" s="8" t="s">
        <v>285</v>
      </c>
      <c r="D50" s="9">
        <v>200137812</v>
      </c>
      <c r="E50" s="8">
        <v>1233995</v>
      </c>
      <c r="F50" s="10">
        <v>45041</v>
      </c>
      <c r="G50" s="11">
        <v>16966000</v>
      </c>
      <c r="H50" s="10">
        <v>45067</v>
      </c>
      <c r="I50" s="97">
        <v>16966000</v>
      </c>
      <c r="J50" s="120" t="s">
        <v>49</v>
      </c>
      <c r="K50" s="12" t="s">
        <v>399</v>
      </c>
      <c r="M50" s="12" t="str">
        <f t="shared" si="0"/>
        <v>https://xarid.uzex.uz/shop/lot-details/1233995</v>
      </c>
    </row>
    <row r="51" spans="1:13" s="12" customFormat="1">
      <c r="A51" s="7">
        <v>49</v>
      </c>
      <c r="B51" s="8" t="s">
        <v>286</v>
      </c>
      <c r="C51" s="8" t="s">
        <v>287</v>
      </c>
      <c r="D51" s="9">
        <v>202368895</v>
      </c>
      <c r="E51" s="8">
        <v>1306560</v>
      </c>
      <c r="F51" s="10">
        <v>45063</v>
      </c>
      <c r="G51" s="11">
        <v>1790000</v>
      </c>
      <c r="H51" s="10">
        <v>45068</v>
      </c>
      <c r="I51" s="97">
        <v>1790000</v>
      </c>
      <c r="J51" s="120" t="s">
        <v>33</v>
      </c>
      <c r="K51" s="12" t="s">
        <v>399</v>
      </c>
      <c r="M51" s="12" t="str">
        <f t="shared" si="0"/>
        <v>https://xarid.uzex.uz/shop/lot-details/1306560</v>
      </c>
    </row>
    <row r="52" spans="1:13" s="12" customFormat="1">
      <c r="A52" s="7">
        <v>50</v>
      </c>
      <c r="B52" s="8" t="s">
        <v>36</v>
      </c>
      <c r="C52" s="8" t="s">
        <v>288</v>
      </c>
      <c r="D52" s="9">
        <v>204559521</v>
      </c>
      <c r="E52" s="8">
        <v>1309722</v>
      </c>
      <c r="F52" s="10">
        <v>45064</v>
      </c>
      <c r="G52" s="11">
        <v>795840</v>
      </c>
      <c r="H52" s="10">
        <v>45069</v>
      </c>
      <c r="I52" s="97">
        <v>795840</v>
      </c>
      <c r="J52" s="120" t="s">
        <v>14</v>
      </c>
      <c r="K52" s="12" t="s">
        <v>399</v>
      </c>
      <c r="M52" s="12" t="str">
        <f t="shared" si="0"/>
        <v>https://xarid.uzex.uz/shop/lot-details/1309722</v>
      </c>
    </row>
    <row r="53" spans="1:13" s="12" customFormat="1" ht="47.25">
      <c r="A53" s="7">
        <v>51</v>
      </c>
      <c r="B53" s="8" t="s">
        <v>50</v>
      </c>
      <c r="C53" s="8" t="s">
        <v>289</v>
      </c>
      <c r="D53" s="9">
        <v>523858685</v>
      </c>
      <c r="E53" s="8">
        <v>1308607</v>
      </c>
      <c r="F53" s="10">
        <v>45064</v>
      </c>
      <c r="G53" s="11">
        <v>1165000</v>
      </c>
      <c r="H53" s="10">
        <v>45069</v>
      </c>
      <c r="I53" s="97">
        <v>1165000</v>
      </c>
      <c r="J53" s="120" t="s">
        <v>23</v>
      </c>
      <c r="K53" s="12" t="s">
        <v>399</v>
      </c>
      <c r="M53" s="12" t="str">
        <f t="shared" si="0"/>
        <v>https://xarid.uzex.uz/shop/lot-details/1308607</v>
      </c>
    </row>
    <row r="54" spans="1:13" s="12" customFormat="1" ht="47.25">
      <c r="A54" s="7">
        <v>52</v>
      </c>
      <c r="B54" s="8" t="s">
        <v>290</v>
      </c>
      <c r="C54" s="8" t="s">
        <v>291</v>
      </c>
      <c r="D54" s="9">
        <v>303079603</v>
      </c>
      <c r="E54" s="8">
        <v>1275372</v>
      </c>
      <c r="F54" s="10">
        <v>45052</v>
      </c>
      <c r="G54" s="11">
        <v>8100000</v>
      </c>
      <c r="H54" s="10">
        <v>45069</v>
      </c>
      <c r="I54" s="97">
        <v>8100000</v>
      </c>
      <c r="J54" s="120" t="s">
        <v>84</v>
      </c>
      <c r="K54" s="12" t="s">
        <v>399</v>
      </c>
      <c r="M54" s="12" t="str">
        <f t="shared" si="0"/>
        <v>https://xarid.uzex.uz/shop/lot-details/1275372</v>
      </c>
    </row>
    <row r="55" spans="1:13" s="12" customFormat="1">
      <c r="A55" s="7">
        <v>53</v>
      </c>
      <c r="B55" s="8" t="s">
        <v>292</v>
      </c>
      <c r="C55" s="8" t="s">
        <v>293</v>
      </c>
      <c r="D55" s="9">
        <v>309333006</v>
      </c>
      <c r="E55" s="8">
        <v>131745</v>
      </c>
      <c r="F55" s="10">
        <v>45065</v>
      </c>
      <c r="G55" s="11">
        <v>20736000</v>
      </c>
      <c r="H55" s="10">
        <v>45070</v>
      </c>
      <c r="I55" s="97">
        <v>20736000</v>
      </c>
      <c r="J55" s="120" t="s">
        <v>46</v>
      </c>
      <c r="K55" s="12" t="s">
        <v>399</v>
      </c>
      <c r="M55" s="12" t="str">
        <f t="shared" si="0"/>
        <v>https://xarid.uzex.uz/shop/lot-details/131745</v>
      </c>
    </row>
    <row r="56" spans="1:13" s="12" customFormat="1" ht="31.5">
      <c r="A56" s="7">
        <v>54</v>
      </c>
      <c r="B56" s="8" t="s">
        <v>187</v>
      </c>
      <c r="C56" s="8" t="s">
        <v>112</v>
      </c>
      <c r="D56" s="9">
        <v>426201594</v>
      </c>
      <c r="E56" s="8">
        <v>1295010</v>
      </c>
      <c r="F56" s="10">
        <v>45059</v>
      </c>
      <c r="G56" s="11">
        <v>1749500</v>
      </c>
      <c r="H56" s="10">
        <v>45072</v>
      </c>
      <c r="I56" s="97">
        <v>1749500</v>
      </c>
      <c r="J56" s="120" t="s">
        <v>113</v>
      </c>
      <c r="K56" s="12" t="s">
        <v>399</v>
      </c>
      <c r="M56" s="12" t="str">
        <f t="shared" si="0"/>
        <v>https://xarid.uzex.uz/shop/lot-details/1295010</v>
      </c>
    </row>
    <row r="57" spans="1:13" s="12" customFormat="1">
      <c r="A57" s="7">
        <v>55</v>
      </c>
      <c r="B57" s="8" t="s">
        <v>294</v>
      </c>
      <c r="C57" s="8" t="s">
        <v>295</v>
      </c>
      <c r="D57" s="9">
        <v>310294096</v>
      </c>
      <c r="E57" s="8">
        <v>1309119</v>
      </c>
      <c r="F57" s="10">
        <v>45064</v>
      </c>
      <c r="G57" s="11">
        <v>4080000.1</v>
      </c>
      <c r="H57" s="10">
        <v>45072</v>
      </c>
      <c r="I57" s="97">
        <v>4080000.1</v>
      </c>
      <c r="J57" s="120" t="s">
        <v>33</v>
      </c>
      <c r="K57" s="12" t="s">
        <v>399</v>
      </c>
      <c r="M57" s="12" t="str">
        <f t="shared" si="0"/>
        <v>https://xarid.uzex.uz/shop/lot-details/1309119</v>
      </c>
    </row>
    <row r="58" spans="1:13" s="12" customFormat="1">
      <c r="A58" s="7">
        <v>56</v>
      </c>
      <c r="B58" s="8" t="s">
        <v>294</v>
      </c>
      <c r="C58" s="8" t="s">
        <v>295</v>
      </c>
      <c r="D58" s="9">
        <v>310294096</v>
      </c>
      <c r="E58" s="8">
        <v>1305643</v>
      </c>
      <c r="F58" s="10">
        <v>45063</v>
      </c>
      <c r="G58" s="11">
        <v>340000.01</v>
      </c>
      <c r="H58" s="10">
        <v>45072</v>
      </c>
      <c r="I58" s="97">
        <v>340000.01</v>
      </c>
      <c r="J58" s="120" t="s">
        <v>33</v>
      </c>
      <c r="K58" s="12" t="s">
        <v>399</v>
      </c>
      <c r="M58" s="12" t="str">
        <f t="shared" si="0"/>
        <v>https://xarid.uzex.uz/shop/lot-details/1305643</v>
      </c>
    </row>
    <row r="59" spans="1:13" s="12" customFormat="1">
      <c r="A59" s="7">
        <v>57</v>
      </c>
      <c r="B59" s="8" t="s">
        <v>294</v>
      </c>
      <c r="C59" s="8" t="s">
        <v>295</v>
      </c>
      <c r="D59" s="9">
        <v>310294096</v>
      </c>
      <c r="E59" s="8">
        <v>1305608</v>
      </c>
      <c r="F59" s="10">
        <v>45063</v>
      </c>
      <c r="G59" s="11">
        <v>408000.01</v>
      </c>
      <c r="H59" s="10">
        <v>45072</v>
      </c>
      <c r="I59" s="97">
        <v>408000.01</v>
      </c>
      <c r="J59" s="120" t="s">
        <v>33</v>
      </c>
      <c r="K59" s="12" t="s">
        <v>399</v>
      </c>
      <c r="M59" s="12" t="str">
        <f t="shared" si="0"/>
        <v>https://xarid.uzex.uz/shop/lot-details/1305608</v>
      </c>
    </row>
    <row r="60" spans="1:13" s="12" customFormat="1">
      <c r="A60" s="7">
        <v>58</v>
      </c>
      <c r="B60" s="8" t="s">
        <v>294</v>
      </c>
      <c r="C60" s="8" t="s">
        <v>295</v>
      </c>
      <c r="D60" s="9">
        <v>310294096</v>
      </c>
      <c r="E60" s="8">
        <v>1305583</v>
      </c>
      <c r="F60" s="10">
        <v>45063</v>
      </c>
      <c r="G60" s="11">
        <v>3300000.11</v>
      </c>
      <c r="H60" s="10">
        <v>45072</v>
      </c>
      <c r="I60" s="97">
        <v>3300000.11</v>
      </c>
      <c r="J60" s="120" t="s">
        <v>33</v>
      </c>
      <c r="K60" s="12" t="s">
        <v>399</v>
      </c>
      <c r="M60" s="12" t="str">
        <f t="shared" si="0"/>
        <v>https://xarid.uzex.uz/shop/lot-details/1305583</v>
      </c>
    </row>
    <row r="61" spans="1:13" s="12" customFormat="1">
      <c r="A61" s="7">
        <v>59</v>
      </c>
      <c r="B61" s="8" t="s">
        <v>294</v>
      </c>
      <c r="C61" s="8" t="s">
        <v>295</v>
      </c>
      <c r="D61" s="9">
        <v>310294096</v>
      </c>
      <c r="E61" s="8">
        <v>1305530</v>
      </c>
      <c r="F61" s="10">
        <v>45063</v>
      </c>
      <c r="G61" s="11">
        <v>420000.01</v>
      </c>
      <c r="H61" s="10">
        <v>45072</v>
      </c>
      <c r="I61" s="97">
        <v>420000.01</v>
      </c>
      <c r="J61" s="120" t="s">
        <v>33</v>
      </c>
      <c r="K61" s="12" t="s">
        <v>399</v>
      </c>
      <c r="M61" s="12" t="str">
        <f t="shared" si="0"/>
        <v>https://xarid.uzex.uz/shop/lot-details/1305530</v>
      </c>
    </row>
    <row r="62" spans="1:13" s="12" customFormat="1">
      <c r="A62" s="7">
        <v>60</v>
      </c>
      <c r="B62" s="8" t="s">
        <v>296</v>
      </c>
      <c r="C62" s="8" t="s">
        <v>129</v>
      </c>
      <c r="D62" s="9">
        <v>305437796</v>
      </c>
      <c r="E62" s="8">
        <v>1248445</v>
      </c>
      <c r="F62" s="10">
        <v>45043</v>
      </c>
      <c r="G62" s="11">
        <v>330000</v>
      </c>
      <c r="H62" s="10">
        <v>45075</v>
      </c>
      <c r="I62" s="97">
        <v>330000</v>
      </c>
      <c r="J62" s="120" t="s">
        <v>46</v>
      </c>
      <c r="K62" s="12" t="s">
        <v>399</v>
      </c>
      <c r="M62" s="12" t="str">
        <f t="shared" si="0"/>
        <v>https://xarid.uzex.uz/shop/lot-details/1248445</v>
      </c>
    </row>
    <row r="63" spans="1:13" s="12" customFormat="1">
      <c r="A63" s="7">
        <v>61</v>
      </c>
      <c r="B63" s="8" t="s">
        <v>297</v>
      </c>
      <c r="C63" s="8" t="s">
        <v>66</v>
      </c>
      <c r="D63" s="9">
        <v>305437718</v>
      </c>
      <c r="E63" s="8">
        <v>1246128</v>
      </c>
      <c r="F63" s="10">
        <v>45043</v>
      </c>
      <c r="G63" s="11">
        <v>3057576.3</v>
      </c>
      <c r="H63" s="10">
        <v>45075</v>
      </c>
      <c r="I63" s="97">
        <v>3057576.3</v>
      </c>
      <c r="J63" s="120" t="s">
        <v>14</v>
      </c>
      <c r="K63" s="12" t="s">
        <v>399</v>
      </c>
      <c r="M63" s="12" t="str">
        <f t="shared" si="0"/>
        <v>https://xarid.uzex.uz/shop/lot-details/1246128</v>
      </c>
    </row>
    <row r="64" spans="1:13" s="12" customFormat="1">
      <c r="A64" s="7">
        <v>62</v>
      </c>
      <c r="B64" s="8" t="s">
        <v>298</v>
      </c>
      <c r="C64" s="8" t="s">
        <v>299</v>
      </c>
      <c r="D64" s="9">
        <v>307485222</v>
      </c>
      <c r="E64" s="8">
        <v>1313052</v>
      </c>
      <c r="F64" s="10">
        <v>45065</v>
      </c>
      <c r="G64" s="11">
        <v>20750000</v>
      </c>
      <c r="H64" s="10">
        <v>45075</v>
      </c>
      <c r="I64" s="97">
        <v>20750000</v>
      </c>
      <c r="J64" s="120" t="s">
        <v>46</v>
      </c>
      <c r="K64" s="12" t="s">
        <v>399</v>
      </c>
      <c r="M64" s="12" t="str">
        <f t="shared" si="0"/>
        <v>https://xarid.uzex.uz/shop/lot-details/1313052</v>
      </c>
    </row>
    <row r="65" spans="1:13" s="12" customFormat="1" ht="47.25">
      <c r="A65" s="7">
        <v>63</v>
      </c>
      <c r="B65" s="8" t="s">
        <v>290</v>
      </c>
      <c r="C65" s="8" t="s">
        <v>83</v>
      </c>
      <c r="D65" s="9">
        <v>512342037</v>
      </c>
      <c r="E65" s="8">
        <v>1307301</v>
      </c>
      <c r="F65" s="10">
        <v>45063</v>
      </c>
      <c r="G65" s="11">
        <v>7630000</v>
      </c>
      <c r="H65" s="10">
        <v>45075</v>
      </c>
      <c r="I65" s="97">
        <v>7630000</v>
      </c>
      <c r="J65" s="120" t="s">
        <v>140</v>
      </c>
      <c r="K65" s="12" t="s">
        <v>399</v>
      </c>
      <c r="M65" s="12" t="str">
        <f t="shared" si="0"/>
        <v>https://xarid.uzex.uz/shop/lot-details/1307301</v>
      </c>
    </row>
    <row r="66" spans="1:13" s="12" customFormat="1">
      <c r="A66" s="7">
        <v>64</v>
      </c>
      <c r="B66" s="8" t="s">
        <v>300</v>
      </c>
      <c r="C66" s="8" t="s">
        <v>301</v>
      </c>
      <c r="D66" s="9">
        <v>309256212</v>
      </c>
      <c r="E66" s="8">
        <v>1250953</v>
      </c>
      <c r="F66" s="10">
        <v>45044</v>
      </c>
      <c r="G66" s="11">
        <v>600000</v>
      </c>
      <c r="H66" s="10">
        <v>45075</v>
      </c>
      <c r="I66" s="97">
        <v>600000</v>
      </c>
      <c r="J66" s="120" t="s">
        <v>46</v>
      </c>
      <c r="K66" s="12" t="s">
        <v>399</v>
      </c>
      <c r="M66" s="12" t="str">
        <f t="shared" si="0"/>
        <v>https://xarid.uzex.uz/shop/lot-details/1250953</v>
      </c>
    </row>
    <row r="67" spans="1:13" s="12" customFormat="1">
      <c r="A67" s="7">
        <v>65</v>
      </c>
      <c r="B67" s="8" t="s">
        <v>302</v>
      </c>
      <c r="C67" s="8" t="s">
        <v>303</v>
      </c>
      <c r="D67" s="9" t="s">
        <v>138</v>
      </c>
      <c r="E67" s="8">
        <v>1328390</v>
      </c>
      <c r="F67" s="10">
        <v>45070</v>
      </c>
      <c r="G67" s="11">
        <v>858000</v>
      </c>
      <c r="H67" s="10">
        <v>45076</v>
      </c>
      <c r="I67" s="97">
        <v>858000</v>
      </c>
      <c r="J67" s="120" t="s">
        <v>14</v>
      </c>
      <c r="K67" s="12" t="s">
        <v>399</v>
      </c>
      <c r="M67" s="12" t="str">
        <f t="shared" si="0"/>
        <v>https://xarid.uzex.uz/shop/lot-details/1328390</v>
      </c>
    </row>
    <row r="68" spans="1:13" s="12" customFormat="1">
      <c r="A68" s="7">
        <v>66</v>
      </c>
      <c r="B68" s="8" t="s">
        <v>136</v>
      </c>
      <c r="C68" s="8" t="s">
        <v>304</v>
      </c>
      <c r="D68" s="9">
        <v>309730834</v>
      </c>
      <c r="E68" s="8">
        <v>1328396</v>
      </c>
      <c r="F68" s="10">
        <v>45070</v>
      </c>
      <c r="G68" s="11">
        <v>870000</v>
      </c>
      <c r="H68" s="10">
        <v>45076</v>
      </c>
      <c r="I68" s="97">
        <v>870000</v>
      </c>
      <c r="J68" s="120" t="s">
        <v>14</v>
      </c>
      <c r="K68" s="12" t="s">
        <v>399</v>
      </c>
      <c r="M68" s="12" t="str">
        <f t="shared" ref="M68:M129" si="1">+K68&amp;E68</f>
        <v>https://xarid.uzex.uz/shop/lot-details/1328396</v>
      </c>
    </row>
    <row r="69" spans="1:13" s="12" customFormat="1" ht="31.5">
      <c r="A69" s="7">
        <v>67</v>
      </c>
      <c r="B69" s="8" t="s">
        <v>305</v>
      </c>
      <c r="C69" s="8" t="s">
        <v>306</v>
      </c>
      <c r="D69" s="9" t="s">
        <v>138</v>
      </c>
      <c r="E69" s="8">
        <v>1195560</v>
      </c>
      <c r="F69" s="10">
        <v>45025</v>
      </c>
      <c r="G69" s="11">
        <v>1138500</v>
      </c>
      <c r="H69" s="10">
        <v>45076</v>
      </c>
      <c r="I69" s="97">
        <v>1138500</v>
      </c>
      <c r="J69" s="120" t="s">
        <v>26</v>
      </c>
      <c r="K69" s="12" t="s">
        <v>399</v>
      </c>
      <c r="M69" s="12" t="str">
        <f t="shared" si="1"/>
        <v>https://xarid.uzex.uz/shop/lot-details/1195560</v>
      </c>
    </row>
    <row r="70" spans="1:13" s="12" customFormat="1" ht="31.5">
      <c r="A70" s="7">
        <v>68</v>
      </c>
      <c r="B70" s="8" t="s">
        <v>307</v>
      </c>
      <c r="C70" s="8" t="s">
        <v>308</v>
      </c>
      <c r="D70" s="9">
        <v>302307739</v>
      </c>
      <c r="E70" s="8">
        <v>1260916</v>
      </c>
      <c r="F70" s="10">
        <v>45047</v>
      </c>
      <c r="G70" s="11">
        <v>10000000</v>
      </c>
      <c r="H70" s="10">
        <v>45077</v>
      </c>
      <c r="I70" s="97">
        <v>10000000</v>
      </c>
      <c r="J70" s="120" t="s">
        <v>49</v>
      </c>
      <c r="K70" s="12" t="s">
        <v>399</v>
      </c>
      <c r="M70" s="12" t="str">
        <f t="shared" si="1"/>
        <v>https://xarid.uzex.uz/shop/lot-details/1260916</v>
      </c>
    </row>
    <row r="71" spans="1:13" s="12" customFormat="1">
      <c r="A71" s="7">
        <v>69</v>
      </c>
      <c r="B71" s="8" t="s">
        <v>101</v>
      </c>
      <c r="C71" s="8" t="s">
        <v>22</v>
      </c>
      <c r="D71" s="9">
        <v>300425980</v>
      </c>
      <c r="E71" s="8">
        <v>1349039</v>
      </c>
      <c r="F71" s="10">
        <v>45077</v>
      </c>
      <c r="G71" s="11">
        <v>1410000</v>
      </c>
      <c r="H71" s="10">
        <v>45077</v>
      </c>
      <c r="I71" s="97">
        <v>1410000</v>
      </c>
      <c r="J71" s="120" t="s">
        <v>23</v>
      </c>
      <c r="K71" s="12" t="s">
        <v>399</v>
      </c>
      <c r="M71" s="12" t="str">
        <f t="shared" si="1"/>
        <v>https://xarid.uzex.uz/shop/lot-details/1349039</v>
      </c>
    </row>
    <row r="72" spans="1:13" s="12" customFormat="1">
      <c r="A72" s="7">
        <v>70</v>
      </c>
      <c r="B72" s="8" t="s">
        <v>19</v>
      </c>
      <c r="C72" s="8" t="s">
        <v>309</v>
      </c>
      <c r="D72" s="9">
        <v>307921731</v>
      </c>
      <c r="E72" s="8">
        <v>1332900</v>
      </c>
      <c r="F72" s="10">
        <v>45071</v>
      </c>
      <c r="G72" s="11">
        <v>1478300</v>
      </c>
      <c r="H72" s="10">
        <v>45078</v>
      </c>
      <c r="I72" s="97">
        <v>1478300</v>
      </c>
      <c r="J72" s="120" t="s">
        <v>14</v>
      </c>
      <c r="K72" s="12" t="s">
        <v>399</v>
      </c>
      <c r="M72" s="12" t="str">
        <f t="shared" si="1"/>
        <v>https://xarid.uzex.uz/shop/lot-details/1332900</v>
      </c>
    </row>
    <row r="73" spans="1:13" s="12" customFormat="1" ht="47.25">
      <c r="A73" s="7">
        <v>71</v>
      </c>
      <c r="B73" s="8" t="s">
        <v>50</v>
      </c>
      <c r="C73" s="8" t="s">
        <v>289</v>
      </c>
      <c r="D73" s="9">
        <v>523858685</v>
      </c>
      <c r="E73" s="8">
        <v>1355320</v>
      </c>
      <c r="F73" s="10">
        <v>45078</v>
      </c>
      <c r="G73" s="11">
        <v>4895000</v>
      </c>
      <c r="H73" s="10">
        <v>45078</v>
      </c>
      <c r="I73" s="97">
        <v>4895000</v>
      </c>
      <c r="J73" s="120" t="s">
        <v>23</v>
      </c>
      <c r="K73" s="12" t="s">
        <v>399</v>
      </c>
      <c r="M73" s="12" t="str">
        <f t="shared" si="1"/>
        <v>https://xarid.uzex.uz/shop/lot-details/1355320</v>
      </c>
    </row>
    <row r="74" spans="1:13" s="12" customFormat="1" ht="31.5">
      <c r="A74" s="7">
        <v>72</v>
      </c>
      <c r="B74" s="8" t="s">
        <v>294</v>
      </c>
      <c r="C74" s="8" t="s">
        <v>310</v>
      </c>
      <c r="D74" s="9">
        <v>301344590</v>
      </c>
      <c r="E74" s="8">
        <v>1349974</v>
      </c>
      <c r="F74" s="10">
        <v>45077</v>
      </c>
      <c r="G74" s="11">
        <v>5056000</v>
      </c>
      <c r="H74" s="10">
        <v>45078</v>
      </c>
      <c r="I74" s="97">
        <v>5056000</v>
      </c>
      <c r="J74" s="120" t="s">
        <v>183</v>
      </c>
      <c r="K74" s="12" t="s">
        <v>399</v>
      </c>
      <c r="M74" s="12" t="str">
        <f t="shared" si="1"/>
        <v>https://xarid.uzex.uz/shop/lot-details/1349974</v>
      </c>
    </row>
    <row r="75" spans="1:13" s="12" customFormat="1" ht="31.5">
      <c r="A75" s="7">
        <v>73</v>
      </c>
      <c r="B75" s="8" t="s">
        <v>294</v>
      </c>
      <c r="C75" s="8" t="s">
        <v>310</v>
      </c>
      <c r="D75" s="9">
        <v>301344590</v>
      </c>
      <c r="E75" s="8">
        <v>1349966</v>
      </c>
      <c r="F75" s="10">
        <v>45077</v>
      </c>
      <c r="G75" s="11">
        <v>1615000</v>
      </c>
      <c r="H75" s="10">
        <v>45078</v>
      </c>
      <c r="I75" s="97">
        <v>1615000</v>
      </c>
      <c r="J75" s="120" t="s">
        <v>183</v>
      </c>
      <c r="K75" s="12" t="s">
        <v>399</v>
      </c>
      <c r="M75" s="12" t="str">
        <f t="shared" si="1"/>
        <v>https://xarid.uzex.uz/shop/lot-details/1349966</v>
      </c>
    </row>
    <row r="76" spans="1:13" s="12" customFormat="1" ht="31.5">
      <c r="A76" s="7">
        <v>74</v>
      </c>
      <c r="B76" s="8" t="s">
        <v>15</v>
      </c>
      <c r="C76" s="8" t="s">
        <v>83</v>
      </c>
      <c r="D76" s="9">
        <v>602470617</v>
      </c>
      <c r="E76" s="8">
        <v>1311427</v>
      </c>
      <c r="F76" s="10">
        <v>45064</v>
      </c>
      <c r="G76" s="11">
        <v>3300000</v>
      </c>
      <c r="H76" s="10">
        <v>45078</v>
      </c>
      <c r="I76" s="97">
        <v>3300000</v>
      </c>
      <c r="J76" s="120" t="s">
        <v>113</v>
      </c>
      <c r="K76" s="12" t="s">
        <v>399</v>
      </c>
      <c r="M76" s="12" t="str">
        <f t="shared" si="1"/>
        <v>https://xarid.uzex.uz/shop/lot-details/1311427</v>
      </c>
    </row>
    <row r="77" spans="1:13" s="12" customFormat="1" ht="31.5">
      <c r="A77" s="7">
        <v>75</v>
      </c>
      <c r="B77" s="8" t="s">
        <v>311</v>
      </c>
      <c r="C77" s="8" t="s">
        <v>312</v>
      </c>
      <c r="D77" s="9">
        <v>308766156</v>
      </c>
      <c r="E77" s="8">
        <v>1334802</v>
      </c>
      <c r="F77" s="10">
        <v>45071</v>
      </c>
      <c r="G77" s="11">
        <v>692000</v>
      </c>
      <c r="H77" s="10">
        <v>45078</v>
      </c>
      <c r="I77" s="97">
        <v>692000</v>
      </c>
      <c r="J77" s="120" t="s">
        <v>113</v>
      </c>
      <c r="K77" s="12" t="s">
        <v>399</v>
      </c>
      <c r="M77" s="12" t="str">
        <f t="shared" si="1"/>
        <v>https://xarid.uzex.uz/shop/lot-details/1334802</v>
      </c>
    </row>
    <row r="78" spans="1:13" s="12" customFormat="1">
      <c r="A78" s="7">
        <v>76</v>
      </c>
      <c r="B78" s="8" t="s">
        <v>21</v>
      </c>
      <c r="C78" s="8" t="s">
        <v>115</v>
      </c>
      <c r="D78" s="9">
        <v>204274466</v>
      </c>
      <c r="E78" s="8">
        <v>1294009</v>
      </c>
      <c r="F78" s="10">
        <v>45059</v>
      </c>
      <c r="G78" s="11">
        <v>2340000</v>
      </c>
      <c r="H78" s="10">
        <v>45078</v>
      </c>
      <c r="I78" s="97">
        <v>2340000</v>
      </c>
      <c r="J78" s="120" t="s">
        <v>113</v>
      </c>
      <c r="K78" s="12" t="s">
        <v>399</v>
      </c>
      <c r="M78" s="12" t="str">
        <f t="shared" si="1"/>
        <v>https://xarid.uzex.uz/shop/lot-details/1294009</v>
      </c>
    </row>
    <row r="79" spans="1:13" s="12" customFormat="1" ht="31.5">
      <c r="A79" s="7">
        <v>77</v>
      </c>
      <c r="B79" s="8" t="s">
        <v>294</v>
      </c>
      <c r="C79" s="8" t="s">
        <v>310</v>
      </c>
      <c r="D79" s="9">
        <v>301344590</v>
      </c>
      <c r="E79" s="8">
        <v>1325512</v>
      </c>
      <c r="F79" s="10">
        <v>45068</v>
      </c>
      <c r="G79" s="11">
        <v>496000</v>
      </c>
      <c r="H79" s="10">
        <v>45079</v>
      </c>
      <c r="I79" s="97">
        <v>496000</v>
      </c>
      <c r="J79" s="120" t="s">
        <v>183</v>
      </c>
      <c r="K79" s="12" t="s">
        <v>399</v>
      </c>
      <c r="M79" s="12" t="str">
        <f t="shared" si="1"/>
        <v>https://xarid.uzex.uz/shop/lot-details/1325512</v>
      </c>
    </row>
    <row r="80" spans="1:13" s="12" customFormat="1">
      <c r="A80" s="7">
        <v>78</v>
      </c>
      <c r="B80" s="8" t="s">
        <v>276</v>
      </c>
      <c r="C80" s="8" t="s">
        <v>277</v>
      </c>
      <c r="D80" s="9">
        <v>310328724</v>
      </c>
      <c r="E80" s="8">
        <v>1353705</v>
      </c>
      <c r="F80" s="10">
        <v>45078</v>
      </c>
      <c r="G80" s="11">
        <v>1100000</v>
      </c>
      <c r="H80" s="10">
        <v>45079</v>
      </c>
      <c r="I80" s="97">
        <v>1100000</v>
      </c>
      <c r="J80" s="120" t="s">
        <v>46</v>
      </c>
      <c r="K80" s="12" t="s">
        <v>399</v>
      </c>
      <c r="M80" s="12" t="str">
        <f t="shared" si="1"/>
        <v>https://xarid.uzex.uz/shop/lot-details/1353705</v>
      </c>
    </row>
    <row r="81" spans="1:13" s="12" customFormat="1" ht="31.5">
      <c r="A81" s="7">
        <v>79</v>
      </c>
      <c r="B81" s="8" t="s">
        <v>313</v>
      </c>
      <c r="C81" s="8" t="s">
        <v>57</v>
      </c>
      <c r="D81" s="9">
        <v>309268649</v>
      </c>
      <c r="E81" s="8">
        <v>1362924</v>
      </c>
      <c r="F81" s="10">
        <v>45081</v>
      </c>
      <c r="G81" s="11">
        <v>3600000</v>
      </c>
      <c r="H81" s="10">
        <v>45082</v>
      </c>
      <c r="I81" s="97">
        <v>3600000</v>
      </c>
      <c r="J81" s="120" t="s">
        <v>29</v>
      </c>
      <c r="K81" s="12" t="s">
        <v>399</v>
      </c>
      <c r="M81" s="12" t="str">
        <f t="shared" si="1"/>
        <v>https://xarid.uzex.uz/shop/lot-details/1362924</v>
      </c>
    </row>
    <row r="82" spans="1:13" s="12" customFormat="1">
      <c r="A82" s="7">
        <v>80</v>
      </c>
      <c r="B82" s="8" t="s">
        <v>282</v>
      </c>
      <c r="C82" s="8" t="s">
        <v>314</v>
      </c>
      <c r="D82" s="9">
        <v>309673730</v>
      </c>
      <c r="E82" s="8">
        <v>1347622</v>
      </c>
      <c r="F82" s="10">
        <v>45075</v>
      </c>
      <c r="G82" s="11">
        <v>52000000</v>
      </c>
      <c r="H82" s="10">
        <v>45082</v>
      </c>
      <c r="I82" s="97">
        <v>52000000</v>
      </c>
      <c r="J82" s="120" t="s">
        <v>110</v>
      </c>
      <c r="K82" s="12" t="s">
        <v>399</v>
      </c>
      <c r="M82" s="12" t="str">
        <f t="shared" si="1"/>
        <v>https://xarid.uzex.uz/shop/lot-details/1347622</v>
      </c>
    </row>
    <row r="83" spans="1:13" s="12" customFormat="1">
      <c r="A83" s="7">
        <v>81</v>
      </c>
      <c r="B83" s="8" t="s">
        <v>315</v>
      </c>
      <c r="C83" s="8" t="s">
        <v>316</v>
      </c>
      <c r="D83" s="9">
        <v>310279612</v>
      </c>
      <c r="E83" s="8">
        <v>1330355</v>
      </c>
      <c r="F83" s="10">
        <v>45070</v>
      </c>
      <c r="G83" s="11">
        <v>26400000.010000002</v>
      </c>
      <c r="H83" s="10">
        <v>45082</v>
      </c>
      <c r="I83" s="97">
        <v>26400000.010000002</v>
      </c>
      <c r="J83" s="120" t="s">
        <v>49</v>
      </c>
      <c r="K83" s="12" t="s">
        <v>399</v>
      </c>
      <c r="M83" s="12" t="str">
        <f t="shared" si="1"/>
        <v>https://xarid.uzex.uz/shop/lot-details/1330355</v>
      </c>
    </row>
    <row r="84" spans="1:13" s="12" customFormat="1" ht="31.5">
      <c r="A84" s="7">
        <v>82</v>
      </c>
      <c r="B84" s="8" t="s">
        <v>174</v>
      </c>
      <c r="C84" s="8" t="s">
        <v>175</v>
      </c>
      <c r="D84" s="9">
        <v>204774500</v>
      </c>
      <c r="E84" s="8">
        <v>1328294</v>
      </c>
      <c r="F84" s="10">
        <v>45070</v>
      </c>
      <c r="G84" s="11">
        <v>2700000</v>
      </c>
      <c r="H84" s="10">
        <v>45082</v>
      </c>
      <c r="I84" s="97">
        <v>2700000</v>
      </c>
      <c r="J84" s="120" t="s">
        <v>49</v>
      </c>
      <c r="K84" s="12" t="s">
        <v>399</v>
      </c>
      <c r="M84" s="12" t="str">
        <f t="shared" si="1"/>
        <v>https://xarid.uzex.uz/shop/lot-details/1328294</v>
      </c>
    </row>
    <row r="85" spans="1:13" s="12" customFormat="1">
      <c r="A85" s="7">
        <v>83</v>
      </c>
      <c r="B85" s="8" t="s">
        <v>166</v>
      </c>
      <c r="C85" s="8" t="s">
        <v>167</v>
      </c>
      <c r="D85" s="9">
        <v>303178701</v>
      </c>
      <c r="E85" s="8">
        <v>1110823</v>
      </c>
      <c r="F85" s="10">
        <v>44991</v>
      </c>
      <c r="G85" s="11">
        <v>5250000</v>
      </c>
      <c r="H85" s="10">
        <v>45083</v>
      </c>
      <c r="I85" s="97">
        <v>5250000</v>
      </c>
      <c r="J85" s="120" t="s">
        <v>14</v>
      </c>
      <c r="K85" s="12" t="s">
        <v>399</v>
      </c>
      <c r="M85" s="12" t="str">
        <f t="shared" si="1"/>
        <v>https://xarid.uzex.uz/shop/lot-details/1110823</v>
      </c>
    </row>
    <row r="86" spans="1:13" s="12" customFormat="1">
      <c r="A86" s="7">
        <v>84</v>
      </c>
      <c r="B86" s="8" t="s">
        <v>101</v>
      </c>
      <c r="C86" s="8" t="s">
        <v>317</v>
      </c>
      <c r="D86" s="9">
        <v>308137384</v>
      </c>
      <c r="E86" s="8">
        <v>1362279</v>
      </c>
      <c r="F86" s="10">
        <v>45081</v>
      </c>
      <c r="G86" s="11">
        <v>977680</v>
      </c>
      <c r="H86" s="10">
        <v>45083</v>
      </c>
      <c r="I86" s="97">
        <v>977680</v>
      </c>
      <c r="J86" s="120" t="s">
        <v>33</v>
      </c>
      <c r="K86" s="12" t="s">
        <v>399</v>
      </c>
      <c r="M86" s="12" t="str">
        <f t="shared" si="1"/>
        <v>https://xarid.uzex.uz/shop/lot-details/1362279</v>
      </c>
    </row>
    <row r="87" spans="1:13" s="12" customFormat="1" ht="31.5">
      <c r="A87" s="7">
        <v>85</v>
      </c>
      <c r="B87" s="8" t="s">
        <v>318</v>
      </c>
      <c r="C87" s="8" t="s">
        <v>319</v>
      </c>
      <c r="D87" s="9" t="s">
        <v>138</v>
      </c>
      <c r="E87" s="8">
        <v>1346172</v>
      </c>
      <c r="F87" s="10">
        <v>45074</v>
      </c>
      <c r="G87" s="11">
        <v>12994000</v>
      </c>
      <c r="H87" s="10">
        <v>45083</v>
      </c>
      <c r="I87" s="97">
        <v>12994000</v>
      </c>
      <c r="J87" s="120" t="s">
        <v>14</v>
      </c>
      <c r="K87" s="12" t="s">
        <v>399</v>
      </c>
      <c r="M87" s="12" t="str">
        <f t="shared" si="1"/>
        <v>https://xarid.uzex.uz/shop/lot-details/1346172</v>
      </c>
    </row>
    <row r="88" spans="1:13" s="12" customFormat="1">
      <c r="A88" s="7">
        <v>86</v>
      </c>
      <c r="B88" s="8" t="s">
        <v>39</v>
      </c>
      <c r="C88" s="8" t="s">
        <v>66</v>
      </c>
      <c r="D88" s="9">
        <v>305437718</v>
      </c>
      <c r="E88" s="8">
        <v>1340431</v>
      </c>
      <c r="F88" s="10">
        <v>45073</v>
      </c>
      <c r="G88" s="11">
        <v>3360000</v>
      </c>
      <c r="H88" s="10">
        <v>45083</v>
      </c>
      <c r="I88" s="97">
        <v>3360000</v>
      </c>
      <c r="J88" s="120" t="s">
        <v>14</v>
      </c>
      <c r="K88" s="12" t="s">
        <v>399</v>
      </c>
      <c r="M88" s="12" t="str">
        <f t="shared" si="1"/>
        <v>https://xarid.uzex.uz/shop/lot-details/1340431</v>
      </c>
    </row>
    <row r="89" spans="1:13" s="12" customFormat="1">
      <c r="A89" s="7">
        <v>87</v>
      </c>
      <c r="B89" s="8" t="s">
        <v>19</v>
      </c>
      <c r="C89" s="8" t="s">
        <v>317</v>
      </c>
      <c r="D89" s="9">
        <v>308137384</v>
      </c>
      <c r="E89" s="8">
        <v>1359077</v>
      </c>
      <c r="F89" s="10">
        <v>45080</v>
      </c>
      <c r="G89" s="11">
        <v>1151000</v>
      </c>
      <c r="H89" s="10">
        <v>45084</v>
      </c>
      <c r="I89" s="97">
        <v>1151000</v>
      </c>
      <c r="J89" s="120" t="s">
        <v>110</v>
      </c>
      <c r="K89" s="12" t="s">
        <v>399</v>
      </c>
      <c r="M89" s="12" t="str">
        <f t="shared" si="1"/>
        <v>https://xarid.uzex.uz/shop/lot-details/1359077</v>
      </c>
    </row>
    <row r="90" spans="1:13" s="12" customFormat="1" ht="31.5">
      <c r="A90" s="7">
        <v>88</v>
      </c>
      <c r="B90" s="8" t="s">
        <v>320</v>
      </c>
      <c r="C90" s="8" t="s">
        <v>321</v>
      </c>
      <c r="D90" s="9" t="s">
        <v>138</v>
      </c>
      <c r="E90" s="8">
        <v>1348647</v>
      </c>
      <c r="F90" s="10">
        <v>45076</v>
      </c>
      <c r="G90" s="11">
        <v>1100000</v>
      </c>
      <c r="H90" s="10">
        <v>45085</v>
      </c>
      <c r="I90" s="97">
        <v>1100000</v>
      </c>
      <c r="J90" s="120" t="s">
        <v>46</v>
      </c>
      <c r="K90" s="12" t="s">
        <v>399</v>
      </c>
      <c r="M90" s="12" t="str">
        <f t="shared" si="1"/>
        <v>https://xarid.uzex.uz/shop/lot-details/1348647</v>
      </c>
    </row>
    <row r="91" spans="1:13" s="12" customFormat="1">
      <c r="A91" s="7">
        <v>89</v>
      </c>
      <c r="B91" s="8" t="s">
        <v>305</v>
      </c>
      <c r="C91" s="8" t="s">
        <v>322</v>
      </c>
      <c r="D91" s="9">
        <v>304205319</v>
      </c>
      <c r="E91" s="8">
        <v>1305605</v>
      </c>
      <c r="F91" s="10">
        <v>45063</v>
      </c>
      <c r="G91" s="11">
        <v>528000</v>
      </c>
      <c r="H91" s="10">
        <v>45085</v>
      </c>
      <c r="I91" s="97">
        <v>528000</v>
      </c>
      <c r="J91" s="120" t="s">
        <v>33</v>
      </c>
      <c r="K91" s="12" t="s">
        <v>399</v>
      </c>
      <c r="M91" s="12" t="str">
        <f t="shared" si="1"/>
        <v>https://xarid.uzex.uz/shop/lot-details/1305605</v>
      </c>
    </row>
    <row r="92" spans="1:13" s="12" customFormat="1" ht="31.5">
      <c r="A92" s="7">
        <v>90</v>
      </c>
      <c r="B92" s="8" t="s">
        <v>187</v>
      </c>
      <c r="C92" s="8" t="s">
        <v>64</v>
      </c>
      <c r="D92" s="9">
        <v>611174631</v>
      </c>
      <c r="E92" s="8">
        <v>1368721</v>
      </c>
      <c r="F92" s="10">
        <v>45084</v>
      </c>
      <c r="G92" s="11">
        <v>2720000</v>
      </c>
      <c r="H92" s="10">
        <v>45086</v>
      </c>
      <c r="I92" s="97">
        <v>2720000</v>
      </c>
      <c r="J92" s="120" t="s">
        <v>18</v>
      </c>
      <c r="K92" s="12" t="s">
        <v>399</v>
      </c>
      <c r="M92" s="12" t="str">
        <f t="shared" si="1"/>
        <v>https://xarid.uzex.uz/shop/lot-details/1368721</v>
      </c>
    </row>
    <row r="93" spans="1:13" s="12" customFormat="1">
      <c r="A93" s="7">
        <v>91</v>
      </c>
      <c r="B93" s="8" t="s">
        <v>27</v>
      </c>
      <c r="C93" s="8" t="s">
        <v>323</v>
      </c>
      <c r="D93" s="9">
        <v>308124488</v>
      </c>
      <c r="E93" s="8">
        <v>1362290</v>
      </c>
      <c r="F93" s="10">
        <v>45081</v>
      </c>
      <c r="G93" s="11">
        <v>700000</v>
      </c>
      <c r="H93" s="10">
        <v>45086</v>
      </c>
      <c r="I93" s="97">
        <v>700000</v>
      </c>
      <c r="J93" s="120" t="s">
        <v>18</v>
      </c>
      <c r="K93" s="12" t="s">
        <v>399</v>
      </c>
      <c r="M93" s="12" t="str">
        <f t="shared" si="1"/>
        <v>https://xarid.uzex.uz/shop/lot-details/1362290</v>
      </c>
    </row>
    <row r="94" spans="1:13" s="12" customFormat="1">
      <c r="A94" s="7">
        <v>92</v>
      </c>
      <c r="B94" s="8" t="s">
        <v>39</v>
      </c>
      <c r="C94" s="8" t="s">
        <v>323</v>
      </c>
      <c r="D94" s="9">
        <v>308124488</v>
      </c>
      <c r="E94" s="8">
        <v>1362278</v>
      </c>
      <c r="F94" s="10">
        <v>45081</v>
      </c>
      <c r="G94" s="11">
        <v>300000</v>
      </c>
      <c r="H94" s="10">
        <v>45086</v>
      </c>
      <c r="I94" s="97">
        <v>300000</v>
      </c>
      <c r="J94" s="120" t="s">
        <v>18</v>
      </c>
      <c r="K94" s="12" t="s">
        <v>399</v>
      </c>
      <c r="M94" s="12" t="str">
        <f t="shared" si="1"/>
        <v>https://xarid.uzex.uz/shop/lot-details/1362278</v>
      </c>
    </row>
    <row r="95" spans="1:13" s="12" customFormat="1">
      <c r="A95" s="7">
        <v>93</v>
      </c>
      <c r="B95" s="8" t="s">
        <v>101</v>
      </c>
      <c r="C95" s="8" t="s">
        <v>324</v>
      </c>
      <c r="D95" s="9">
        <v>309864785</v>
      </c>
      <c r="E95" s="8">
        <v>1362273</v>
      </c>
      <c r="F95" s="10">
        <v>45081</v>
      </c>
      <c r="G95" s="11">
        <v>7185000</v>
      </c>
      <c r="H95" s="10">
        <v>45086</v>
      </c>
      <c r="I95" s="97">
        <v>7185000</v>
      </c>
      <c r="J95" s="120" t="s">
        <v>18</v>
      </c>
      <c r="K95" s="12" t="s">
        <v>399</v>
      </c>
      <c r="M95" s="12" t="str">
        <f t="shared" si="1"/>
        <v>https://xarid.uzex.uz/shop/lot-details/1362273</v>
      </c>
    </row>
    <row r="96" spans="1:13" s="12" customFormat="1">
      <c r="A96" s="7">
        <v>94</v>
      </c>
      <c r="B96" s="8" t="s">
        <v>27</v>
      </c>
      <c r="C96" s="8" t="s">
        <v>323</v>
      </c>
      <c r="D96" s="9">
        <v>308124488</v>
      </c>
      <c r="E96" s="8">
        <v>1362268</v>
      </c>
      <c r="F96" s="10">
        <v>45081</v>
      </c>
      <c r="G96" s="11">
        <v>900000</v>
      </c>
      <c r="H96" s="10">
        <v>45086</v>
      </c>
      <c r="I96" s="97">
        <v>900000</v>
      </c>
      <c r="J96" s="120" t="s">
        <v>18</v>
      </c>
      <c r="K96" s="12" t="s">
        <v>399</v>
      </c>
      <c r="M96" s="12" t="str">
        <f t="shared" si="1"/>
        <v>https://xarid.uzex.uz/shop/lot-details/1362268</v>
      </c>
    </row>
    <row r="97" spans="1:13" s="12" customFormat="1" ht="47.25">
      <c r="A97" s="7">
        <v>95</v>
      </c>
      <c r="B97" s="8" t="s">
        <v>325</v>
      </c>
      <c r="C97" s="8" t="s">
        <v>326</v>
      </c>
      <c r="D97" s="9">
        <v>306458556</v>
      </c>
      <c r="E97" s="8">
        <v>1336785</v>
      </c>
      <c r="F97" s="10">
        <v>45072</v>
      </c>
      <c r="G97" s="11">
        <v>14700000</v>
      </c>
      <c r="H97" s="10">
        <v>45090</v>
      </c>
      <c r="I97" s="97">
        <v>14700000</v>
      </c>
      <c r="J97" s="120" t="s">
        <v>14</v>
      </c>
      <c r="K97" s="12" t="s">
        <v>399</v>
      </c>
      <c r="M97" s="12" t="str">
        <f t="shared" si="1"/>
        <v>https://xarid.uzex.uz/shop/lot-details/1336785</v>
      </c>
    </row>
    <row r="98" spans="1:13" s="12" customFormat="1">
      <c r="A98" s="7">
        <v>96</v>
      </c>
      <c r="B98" s="8" t="s">
        <v>298</v>
      </c>
      <c r="C98" s="8" t="s">
        <v>327</v>
      </c>
      <c r="D98" s="9">
        <v>303318296</v>
      </c>
      <c r="E98" s="8">
        <v>1313548</v>
      </c>
      <c r="F98" s="10">
        <v>45065</v>
      </c>
      <c r="G98" s="11">
        <v>21950000</v>
      </c>
      <c r="H98" s="10">
        <v>45090</v>
      </c>
      <c r="I98" s="97">
        <v>21950000</v>
      </c>
      <c r="J98" s="120" t="s">
        <v>88</v>
      </c>
      <c r="K98" s="12" t="s">
        <v>399</v>
      </c>
      <c r="M98" s="12" t="str">
        <f t="shared" si="1"/>
        <v>https://xarid.uzex.uz/shop/lot-details/1313548</v>
      </c>
    </row>
    <row r="99" spans="1:13" s="12" customFormat="1">
      <c r="A99" s="7">
        <v>97</v>
      </c>
      <c r="B99" s="8" t="s">
        <v>298</v>
      </c>
      <c r="C99" s="8" t="s">
        <v>328</v>
      </c>
      <c r="D99" s="9">
        <v>309265676</v>
      </c>
      <c r="E99" s="8">
        <v>1349972</v>
      </c>
      <c r="F99" s="10">
        <v>45077</v>
      </c>
      <c r="G99" s="11">
        <v>33000000</v>
      </c>
      <c r="H99" s="10">
        <v>45092</v>
      </c>
      <c r="I99" s="97">
        <v>33000000</v>
      </c>
      <c r="J99" s="120" t="s">
        <v>183</v>
      </c>
      <c r="K99" s="12" t="s">
        <v>399</v>
      </c>
      <c r="M99" s="12" t="str">
        <f t="shared" si="1"/>
        <v>https://xarid.uzex.uz/shop/lot-details/1349972</v>
      </c>
    </row>
    <row r="100" spans="1:13" s="12" customFormat="1" ht="31.5">
      <c r="A100" s="7">
        <v>98</v>
      </c>
      <c r="B100" s="8" t="s">
        <v>97</v>
      </c>
      <c r="C100" s="8" t="s">
        <v>329</v>
      </c>
      <c r="D100" s="9">
        <v>306052216</v>
      </c>
      <c r="E100" s="8">
        <v>1389674</v>
      </c>
      <c r="F100" s="10">
        <v>45091</v>
      </c>
      <c r="G100" s="11">
        <v>2696856</v>
      </c>
      <c r="H100" s="10">
        <v>45092</v>
      </c>
      <c r="I100" s="97">
        <v>2696856</v>
      </c>
      <c r="J100" s="120" t="s">
        <v>110</v>
      </c>
      <c r="K100" s="12" t="s">
        <v>399</v>
      </c>
      <c r="M100" s="12" t="str">
        <f t="shared" si="1"/>
        <v>https://xarid.uzex.uz/shop/lot-details/1389674</v>
      </c>
    </row>
    <row r="101" spans="1:13" s="12" customFormat="1">
      <c r="A101" s="7">
        <v>99</v>
      </c>
      <c r="B101" s="8" t="s">
        <v>330</v>
      </c>
      <c r="C101" s="8" t="s">
        <v>331</v>
      </c>
      <c r="D101" s="9">
        <v>309174164</v>
      </c>
      <c r="E101" s="8">
        <v>1350402</v>
      </c>
      <c r="F101" s="10">
        <v>45077</v>
      </c>
      <c r="G101" s="11">
        <v>1845000</v>
      </c>
      <c r="H101" s="10">
        <v>45093</v>
      </c>
      <c r="I101" s="97">
        <v>1845000</v>
      </c>
      <c r="J101" s="120" t="s">
        <v>88</v>
      </c>
      <c r="K101" s="12" t="s">
        <v>399</v>
      </c>
      <c r="M101" s="12" t="str">
        <f t="shared" si="1"/>
        <v>https://xarid.uzex.uz/shop/lot-details/1350402</v>
      </c>
    </row>
    <row r="102" spans="1:13" s="12" customFormat="1">
      <c r="A102" s="7">
        <v>100</v>
      </c>
      <c r="B102" s="8" t="s">
        <v>21</v>
      </c>
      <c r="C102" s="8" t="s">
        <v>87</v>
      </c>
      <c r="D102" s="9">
        <v>306666124</v>
      </c>
      <c r="E102" s="8">
        <v>1373927</v>
      </c>
      <c r="F102" s="10">
        <v>45085</v>
      </c>
      <c r="G102" s="11">
        <v>450000</v>
      </c>
      <c r="H102" s="10">
        <v>45096</v>
      </c>
      <c r="I102" s="97">
        <v>450000</v>
      </c>
      <c r="J102" s="120" t="s">
        <v>88</v>
      </c>
      <c r="K102" s="12" t="s">
        <v>399</v>
      </c>
      <c r="M102" s="12" t="str">
        <f t="shared" si="1"/>
        <v>https://xarid.uzex.uz/shop/lot-details/1373927</v>
      </c>
    </row>
    <row r="103" spans="1:13" s="12" customFormat="1">
      <c r="A103" s="7">
        <v>101</v>
      </c>
      <c r="B103" s="8" t="s">
        <v>27</v>
      </c>
      <c r="C103" s="8" t="s">
        <v>22</v>
      </c>
      <c r="D103" s="9">
        <v>300425980</v>
      </c>
      <c r="E103" s="8">
        <v>1405256</v>
      </c>
      <c r="F103" s="10">
        <v>45094</v>
      </c>
      <c r="G103" s="11">
        <v>1750000</v>
      </c>
      <c r="H103" s="10">
        <v>45096</v>
      </c>
      <c r="I103" s="97">
        <v>1750000</v>
      </c>
      <c r="J103" s="120" t="s">
        <v>23</v>
      </c>
      <c r="K103" s="12" t="s">
        <v>399</v>
      </c>
      <c r="M103" s="12" t="str">
        <f t="shared" si="1"/>
        <v>https://xarid.uzex.uz/shop/lot-details/1405256</v>
      </c>
    </row>
    <row r="104" spans="1:13" s="12" customFormat="1" ht="47.25">
      <c r="A104" s="7">
        <v>102</v>
      </c>
      <c r="B104" s="8" t="s">
        <v>332</v>
      </c>
      <c r="C104" s="8" t="s">
        <v>333</v>
      </c>
      <c r="D104" s="9">
        <v>309472768</v>
      </c>
      <c r="E104" s="8">
        <v>1373922</v>
      </c>
      <c r="F104" s="10">
        <v>45085</v>
      </c>
      <c r="G104" s="11">
        <v>8085000</v>
      </c>
      <c r="H104" s="10">
        <v>45093</v>
      </c>
      <c r="I104" s="97">
        <v>8085000</v>
      </c>
      <c r="J104" s="120" t="s">
        <v>243</v>
      </c>
      <c r="K104" s="12" t="s">
        <v>399</v>
      </c>
      <c r="M104" s="12" t="str">
        <f t="shared" si="1"/>
        <v>https://xarid.uzex.uz/shop/lot-details/1373922</v>
      </c>
    </row>
    <row r="105" spans="1:13" s="12" customFormat="1">
      <c r="A105" s="7">
        <v>103</v>
      </c>
      <c r="B105" s="8" t="s">
        <v>31</v>
      </c>
      <c r="C105" s="8" t="s">
        <v>334</v>
      </c>
      <c r="D105" s="9">
        <v>307752207</v>
      </c>
      <c r="E105" s="8">
        <v>1398676</v>
      </c>
      <c r="F105" s="10">
        <v>45092</v>
      </c>
      <c r="G105" s="11">
        <v>12500000</v>
      </c>
      <c r="H105" s="10">
        <v>45096</v>
      </c>
      <c r="I105" s="97">
        <v>12500000</v>
      </c>
      <c r="J105" s="120" t="s">
        <v>14</v>
      </c>
      <c r="K105" s="12" t="s">
        <v>399</v>
      </c>
      <c r="M105" s="12" t="str">
        <f t="shared" si="1"/>
        <v>https://xarid.uzex.uz/shop/lot-details/1398676</v>
      </c>
    </row>
    <row r="106" spans="1:13" s="12" customFormat="1">
      <c r="A106" s="7">
        <v>104</v>
      </c>
      <c r="B106" s="8" t="s">
        <v>286</v>
      </c>
      <c r="C106" s="8" t="s">
        <v>192</v>
      </c>
      <c r="D106" s="9">
        <v>303147914</v>
      </c>
      <c r="E106" s="8">
        <v>1358174</v>
      </c>
      <c r="F106" s="10">
        <v>45079</v>
      </c>
      <c r="G106" s="11">
        <v>1821787.5</v>
      </c>
      <c r="H106" s="10">
        <v>45096</v>
      </c>
      <c r="I106" s="97">
        <v>1821787.5</v>
      </c>
      <c r="J106" s="120" t="s">
        <v>183</v>
      </c>
      <c r="K106" s="12" t="s">
        <v>399</v>
      </c>
      <c r="M106" s="12" t="str">
        <f t="shared" si="1"/>
        <v>https://xarid.uzex.uz/shop/lot-details/1358174</v>
      </c>
    </row>
    <row r="107" spans="1:13" s="12" customFormat="1" ht="47.25">
      <c r="A107" s="7">
        <v>105</v>
      </c>
      <c r="B107" s="8" t="s">
        <v>335</v>
      </c>
      <c r="C107" s="8" t="s">
        <v>336</v>
      </c>
      <c r="D107" s="9">
        <v>304342244</v>
      </c>
      <c r="E107" s="8">
        <v>1379195</v>
      </c>
      <c r="F107" s="10">
        <v>45086</v>
      </c>
      <c r="G107" s="11">
        <v>23500000</v>
      </c>
      <c r="H107" s="10">
        <v>45096</v>
      </c>
      <c r="I107" s="97">
        <v>23500000</v>
      </c>
      <c r="J107" s="120" t="s">
        <v>14</v>
      </c>
      <c r="K107" s="12" t="s">
        <v>399</v>
      </c>
      <c r="M107" s="12" t="str">
        <f t="shared" si="1"/>
        <v>https://xarid.uzex.uz/shop/lot-details/1379195</v>
      </c>
    </row>
    <row r="108" spans="1:13" s="12" customFormat="1" ht="31.5">
      <c r="A108" s="7">
        <v>106</v>
      </c>
      <c r="B108" s="8" t="s">
        <v>337</v>
      </c>
      <c r="C108" s="8" t="s">
        <v>338</v>
      </c>
      <c r="D108" s="9">
        <v>306873681</v>
      </c>
      <c r="E108" s="8">
        <v>1369395</v>
      </c>
      <c r="F108" s="10">
        <v>45084</v>
      </c>
      <c r="G108" s="11">
        <v>1100000</v>
      </c>
      <c r="H108" s="10">
        <v>45096</v>
      </c>
      <c r="I108" s="97">
        <v>1100000</v>
      </c>
      <c r="J108" s="120" t="s">
        <v>29</v>
      </c>
      <c r="K108" s="12" t="s">
        <v>399</v>
      </c>
      <c r="M108" s="12" t="str">
        <f t="shared" si="1"/>
        <v>https://xarid.uzex.uz/shop/lot-details/1369395</v>
      </c>
    </row>
    <row r="109" spans="1:13" s="12" customFormat="1" ht="31.5">
      <c r="A109" s="7">
        <v>107</v>
      </c>
      <c r="B109" s="8" t="s">
        <v>339</v>
      </c>
      <c r="C109" s="8" t="s">
        <v>340</v>
      </c>
      <c r="D109" s="9">
        <v>621447626</v>
      </c>
      <c r="E109" s="8">
        <v>1409628</v>
      </c>
      <c r="F109" s="10">
        <v>45095</v>
      </c>
      <c r="G109" s="11">
        <v>6720000.0199999996</v>
      </c>
      <c r="H109" s="10">
        <v>45096</v>
      </c>
      <c r="I109" s="97">
        <v>6720000.0199999996</v>
      </c>
      <c r="J109" s="120" t="s">
        <v>46</v>
      </c>
      <c r="K109" s="12" t="s">
        <v>399</v>
      </c>
      <c r="M109" s="12" t="str">
        <f t="shared" si="1"/>
        <v>https://xarid.uzex.uz/shop/lot-details/1409628</v>
      </c>
    </row>
    <row r="110" spans="1:13" s="12" customFormat="1" ht="31.5">
      <c r="A110" s="7">
        <v>108</v>
      </c>
      <c r="B110" s="8" t="s">
        <v>341</v>
      </c>
      <c r="C110" s="8" t="s">
        <v>340</v>
      </c>
      <c r="D110" s="9">
        <v>621447626</v>
      </c>
      <c r="E110" s="8">
        <v>1409699</v>
      </c>
      <c r="F110" s="10">
        <v>45095</v>
      </c>
      <c r="G110" s="11">
        <v>19200000.02</v>
      </c>
      <c r="H110" s="10">
        <v>45096</v>
      </c>
      <c r="I110" s="97">
        <v>19200000.02</v>
      </c>
      <c r="J110" s="120" t="s">
        <v>46</v>
      </c>
      <c r="K110" s="12" t="s">
        <v>399</v>
      </c>
      <c r="M110" s="12" t="str">
        <f t="shared" si="1"/>
        <v>https://xarid.uzex.uz/shop/lot-details/1409699</v>
      </c>
    </row>
    <row r="111" spans="1:13" s="12" customFormat="1" ht="31.5">
      <c r="A111" s="7">
        <v>109</v>
      </c>
      <c r="B111" s="8" t="s">
        <v>342</v>
      </c>
      <c r="C111" s="8" t="s">
        <v>343</v>
      </c>
      <c r="D111" s="9">
        <v>309545984</v>
      </c>
      <c r="E111" s="8">
        <v>1394638</v>
      </c>
      <c r="F111" s="10">
        <v>45092</v>
      </c>
      <c r="G111" s="11">
        <v>14441000</v>
      </c>
      <c r="H111" s="10">
        <v>45097</v>
      </c>
      <c r="I111" s="97">
        <v>14441000</v>
      </c>
      <c r="J111" s="120" t="s">
        <v>18</v>
      </c>
      <c r="K111" s="12" t="s">
        <v>399</v>
      </c>
      <c r="M111" s="12" t="str">
        <f t="shared" si="1"/>
        <v>https://xarid.uzex.uz/shop/lot-details/1394638</v>
      </c>
    </row>
    <row r="112" spans="1:13" s="12" customFormat="1" ht="31.5">
      <c r="A112" s="7">
        <v>110</v>
      </c>
      <c r="B112" s="8" t="s">
        <v>344</v>
      </c>
      <c r="C112" s="8" t="s">
        <v>340</v>
      </c>
      <c r="D112" s="9">
        <v>621447626</v>
      </c>
      <c r="E112" s="8">
        <v>1396660</v>
      </c>
      <c r="F112" s="10">
        <v>45092</v>
      </c>
      <c r="G112" s="11">
        <v>400000</v>
      </c>
      <c r="H112" s="10">
        <v>45097</v>
      </c>
      <c r="I112" s="97">
        <v>400000</v>
      </c>
      <c r="J112" s="120" t="s">
        <v>46</v>
      </c>
      <c r="K112" s="12" t="s">
        <v>399</v>
      </c>
      <c r="M112" s="12" t="str">
        <f t="shared" si="1"/>
        <v>https://xarid.uzex.uz/shop/lot-details/1396660</v>
      </c>
    </row>
    <row r="113" spans="1:13" s="12" customFormat="1" ht="31.5">
      <c r="A113" s="7">
        <v>111</v>
      </c>
      <c r="B113" s="8" t="s">
        <v>345</v>
      </c>
      <c r="C113" s="8" t="s">
        <v>340</v>
      </c>
      <c r="D113" s="9">
        <v>621447626</v>
      </c>
      <c r="E113" s="8">
        <v>1395722</v>
      </c>
      <c r="F113" s="10">
        <v>45092</v>
      </c>
      <c r="G113" s="11">
        <v>880000</v>
      </c>
      <c r="H113" s="10">
        <v>45097</v>
      </c>
      <c r="I113" s="97">
        <v>880000</v>
      </c>
      <c r="J113" s="120" t="s">
        <v>46</v>
      </c>
      <c r="K113" s="12" t="s">
        <v>399</v>
      </c>
      <c r="M113" s="12" t="str">
        <f t="shared" si="1"/>
        <v>https://xarid.uzex.uz/shop/lot-details/1395722</v>
      </c>
    </row>
    <row r="114" spans="1:13" s="12" customFormat="1" ht="31.5">
      <c r="A114" s="7">
        <v>112</v>
      </c>
      <c r="B114" s="8" t="s">
        <v>346</v>
      </c>
      <c r="C114" s="8" t="s">
        <v>340</v>
      </c>
      <c r="D114" s="9">
        <v>621447626</v>
      </c>
      <c r="E114" s="8">
        <v>1395456</v>
      </c>
      <c r="F114" s="10">
        <v>45092</v>
      </c>
      <c r="G114" s="11">
        <v>1600000</v>
      </c>
      <c r="H114" s="10">
        <v>45097</v>
      </c>
      <c r="I114" s="97">
        <v>1600000</v>
      </c>
      <c r="J114" s="120" t="s">
        <v>46</v>
      </c>
      <c r="K114" s="12" t="s">
        <v>399</v>
      </c>
      <c r="M114" s="12" t="str">
        <f t="shared" si="1"/>
        <v>https://xarid.uzex.uz/shop/lot-details/1395456</v>
      </c>
    </row>
    <row r="115" spans="1:13" s="12" customFormat="1" ht="31.5">
      <c r="A115" s="7">
        <v>113</v>
      </c>
      <c r="B115" s="8" t="s">
        <v>347</v>
      </c>
      <c r="C115" s="8" t="s">
        <v>340</v>
      </c>
      <c r="D115" s="9">
        <v>621447626</v>
      </c>
      <c r="E115" s="8">
        <v>1395534</v>
      </c>
      <c r="F115" s="10">
        <v>45092</v>
      </c>
      <c r="G115" s="11">
        <v>560000</v>
      </c>
      <c r="H115" s="10">
        <v>45097</v>
      </c>
      <c r="I115" s="97">
        <v>560000</v>
      </c>
      <c r="J115" s="120" t="s">
        <v>46</v>
      </c>
      <c r="K115" s="12" t="s">
        <v>399</v>
      </c>
      <c r="M115" s="12" t="str">
        <f t="shared" si="1"/>
        <v>https://xarid.uzex.uz/shop/lot-details/1395534</v>
      </c>
    </row>
    <row r="116" spans="1:13" s="12" customFormat="1">
      <c r="A116" s="7">
        <v>114</v>
      </c>
      <c r="B116" s="8" t="s">
        <v>286</v>
      </c>
      <c r="C116" s="8" t="s">
        <v>348</v>
      </c>
      <c r="D116" s="9">
        <v>201354154</v>
      </c>
      <c r="E116" s="8">
        <v>1381993</v>
      </c>
      <c r="F116" s="10">
        <v>45087</v>
      </c>
      <c r="G116" s="11">
        <v>1520000</v>
      </c>
      <c r="H116" s="10">
        <v>45097</v>
      </c>
      <c r="I116" s="97">
        <v>1520000</v>
      </c>
      <c r="J116" s="120" t="s">
        <v>14</v>
      </c>
      <c r="K116" s="12" t="s">
        <v>399</v>
      </c>
      <c r="M116" s="12" t="str">
        <f t="shared" si="1"/>
        <v>https://xarid.uzex.uz/shop/lot-details/1381993</v>
      </c>
    </row>
    <row r="117" spans="1:13" s="12" customFormat="1">
      <c r="A117" s="7">
        <v>115</v>
      </c>
      <c r="B117" s="8" t="s">
        <v>108</v>
      </c>
      <c r="C117" s="8" t="s">
        <v>348</v>
      </c>
      <c r="D117" s="9">
        <v>201354154</v>
      </c>
      <c r="E117" s="8">
        <v>1381968</v>
      </c>
      <c r="F117" s="10">
        <v>45087</v>
      </c>
      <c r="G117" s="11">
        <v>3440000</v>
      </c>
      <c r="H117" s="10">
        <v>45097</v>
      </c>
      <c r="I117" s="97">
        <v>3440000</v>
      </c>
      <c r="J117" s="120" t="s">
        <v>14</v>
      </c>
      <c r="K117" s="12" t="s">
        <v>399</v>
      </c>
      <c r="M117" s="12" t="str">
        <f t="shared" si="1"/>
        <v>https://xarid.uzex.uz/shop/lot-details/1381968</v>
      </c>
    </row>
    <row r="118" spans="1:13" s="12" customFormat="1">
      <c r="A118" s="7">
        <v>116</v>
      </c>
      <c r="B118" s="8" t="s">
        <v>286</v>
      </c>
      <c r="C118" s="8" t="s">
        <v>348</v>
      </c>
      <c r="D118" s="9">
        <v>201354154</v>
      </c>
      <c r="E118" s="8">
        <v>1381963</v>
      </c>
      <c r="F118" s="10">
        <v>45087</v>
      </c>
      <c r="G118" s="11">
        <v>1520000</v>
      </c>
      <c r="H118" s="10">
        <v>45097</v>
      </c>
      <c r="I118" s="97">
        <v>1520000</v>
      </c>
      <c r="J118" s="120" t="s">
        <v>14</v>
      </c>
      <c r="K118" s="12" t="s">
        <v>399</v>
      </c>
      <c r="M118" s="12" t="str">
        <f t="shared" si="1"/>
        <v>https://xarid.uzex.uz/shop/lot-details/1381963</v>
      </c>
    </row>
    <row r="119" spans="1:13" s="12" customFormat="1">
      <c r="A119" s="7">
        <v>117</v>
      </c>
      <c r="B119" s="8" t="s">
        <v>286</v>
      </c>
      <c r="C119" s="8" t="s">
        <v>348</v>
      </c>
      <c r="D119" s="9">
        <v>201354154</v>
      </c>
      <c r="E119" s="8">
        <v>1381956</v>
      </c>
      <c r="F119" s="10">
        <v>45087</v>
      </c>
      <c r="G119" s="11">
        <v>1520000</v>
      </c>
      <c r="H119" s="10">
        <v>45097</v>
      </c>
      <c r="I119" s="97">
        <v>1520000</v>
      </c>
      <c r="J119" s="120" t="s">
        <v>14</v>
      </c>
      <c r="K119" s="12" t="s">
        <v>399</v>
      </c>
      <c r="M119" s="12" t="str">
        <f t="shared" si="1"/>
        <v>https://xarid.uzex.uz/shop/lot-details/1381956</v>
      </c>
    </row>
    <row r="120" spans="1:13" s="12" customFormat="1">
      <c r="A120" s="7">
        <v>118</v>
      </c>
      <c r="B120" s="8" t="s">
        <v>108</v>
      </c>
      <c r="C120" s="8" t="s">
        <v>348</v>
      </c>
      <c r="D120" s="9">
        <v>201354154</v>
      </c>
      <c r="E120" s="8">
        <v>1381948</v>
      </c>
      <c r="F120" s="10">
        <v>45087</v>
      </c>
      <c r="G120" s="11">
        <v>5160000</v>
      </c>
      <c r="H120" s="10">
        <v>45097</v>
      </c>
      <c r="I120" s="97">
        <v>5160000</v>
      </c>
      <c r="J120" s="120" t="s">
        <v>14</v>
      </c>
      <c r="K120" s="12" t="s">
        <v>399</v>
      </c>
      <c r="M120" s="12" t="str">
        <f t="shared" si="1"/>
        <v>https://xarid.uzex.uz/shop/lot-details/1381948</v>
      </c>
    </row>
    <row r="121" spans="1:13" s="12" customFormat="1" ht="31.5">
      <c r="A121" s="7">
        <v>119</v>
      </c>
      <c r="B121" s="8" t="s">
        <v>349</v>
      </c>
      <c r="C121" s="8" t="s">
        <v>350</v>
      </c>
      <c r="D121" s="9">
        <v>305643533</v>
      </c>
      <c r="E121" s="8">
        <v>1388733</v>
      </c>
      <c r="F121" s="10">
        <v>45089</v>
      </c>
      <c r="G121" s="11">
        <v>475000</v>
      </c>
      <c r="H121" s="10">
        <v>45098</v>
      </c>
      <c r="I121" s="97">
        <v>475000</v>
      </c>
      <c r="J121" s="120" t="s">
        <v>29</v>
      </c>
      <c r="K121" s="12" t="s">
        <v>399</v>
      </c>
      <c r="M121" s="12" t="str">
        <f t="shared" si="1"/>
        <v>https://xarid.uzex.uz/shop/lot-details/1388733</v>
      </c>
    </row>
    <row r="122" spans="1:13" s="12" customFormat="1">
      <c r="A122" s="7">
        <v>120</v>
      </c>
      <c r="B122" s="8" t="s">
        <v>282</v>
      </c>
      <c r="C122" s="8" t="s">
        <v>351</v>
      </c>
      <c r="D122" s="9">
        <v>310391657</v>
      </c>
      <c r="E122" s="8">
        <v>1362093</v>
      </c>
      <c r="F122" s="10">
        <v>45081</v>
      </c>
      <c r="G122" s="11">
        <v>21880000</v>
      </c>
      <c r="H122" s="10">
        <v>45099</v>
      </c>
      <c r="I122" s="97">
        <v>21880000</v>
      </c>
      <c r="J122" s="120" t="s">
        <v>18</v>
      </c>
      <c r="K122" s="12" t="s">
        <v>399</v>
      </c>
      <c r="M122" s="12" t="str">
        <f t="shared" si="1"/>
        <v>https://xarid.uzex.uz/shop/lot-details/1362093</v>
      </c>
    </row>
    <row r="123" spans="1:13" s="12" customFormat="1">
      <c r="A123" s="7">
        <v>121</v>
      </c>
      <c r="B123" s="8" t="s">
        <v>282</v>
      </c>
      <c r="C123" s="8" t="s">
        <v>352</v>
      </c>
      <c r="D123" s="9">
        <v>307015584</v>
      </c>
      <c r="E123" s="8">
        <v>1378465</v>
      </c>
      <c r="F123" s="10">
        <v>45086</v>
      </c>
      <c r="G123" s="11">
        <v>26500000</v>
      </c>
      <c r="H123" s="10">
        <v>45100</v>
      </c>
      <c r="I123" s="97">
        <v>26500000</v>
      </c>
      <c r="J123" s="120" t="s">
        <v>29</v>
      </c>
      <c r="K123" s="12" t="s">
        <v>399</v>
      </c>
      <c r="M123" s="12" t="str">
        <f t="shared" si="1"/>
        <v>https://xarid.uzex.uz/shop/lot-details/1378465</v>
      </c>
    </row>
    <row r="124" spans="1:13" s="12" customFormat="1">
      <c r="A124" s="7">
        <v>122</v>
      </c>
      <c r="B124" s="8" t="s">
        <v>186</v>
      </c>
      <c r="C124" s="8" t="s">
        <v>353</v>
      </c>
      <c r="D124" s="9">
        <v>528142205</v>
      </c>
      <c r="E124" s="8">
        <v>1406753</v>
      </c>
      <c r="F124" s="10">
        <v>45095</v>
      </c>
      <c r="G124" s="11">
        <v>12485000</v>
      </c>
      <c r="H124" s="10">
        <v>45100</v>
      </c>
      <c r="I124" s="97">
        <v>12485000</v>
      </c>
      <c r="J124" s="120" t="s">
        <v>110</v>
      </c>
      <c r="K124" s="12" t="s">
        <v>399</v>
      </c>
      <c r="M124" s="12" t="str">
        <f t="shared" si="1"/>
        <v>https://xarid.uzex.uz/shop/lot-details/1406753</v>
      </c>
    </row>
    <row r="125" spans="1:13" s="12" customFormat="1">
      <c r="A125" s="7">
        <v>123</v>
      </c>
      <c r="B125" s="8" t="s">
        <v>41</v>
      </c>
      <c r="C125" s="8" t="s">
        <v>132</v>
      </c>
      <c r="D125" s="9">
        <v>309031929</v>
      </c>
      <c r="E125" s="8">
        <v>1419718</v>
      </c>
      <c r="F125" s="10">
        <v>45099</v>
      </c>
      <c r="G125" s="11">
        <v>3115111</v>
      </c>
      <c r="H125" s="10">
        <v>45103</v>
      </c>
      <c r="I125" s="97">
        <v>3115111</v>
      </c>
      <c r="J125" s="120" t="s">
        <v>49</v>
      </c>
      <c r="K125" s="12" t="s">
        <v>399</v>
      </c>
      <c r="M125" s="12" t="str">
        <f t="shared" si="1"/>
        <v>https://xarid.uzex.uz/shop/lot-details/1419718</v>
      </c>
    </row>
    <row r="126" spans="1:13" s="12" customFormat="1" ht="31.5">
      <c r="A126" s="7">
        <v>124</v>
      </c>
      <c r="B126" s="8" t="s">
        <v>354</v>
      </c>
      <c r="C126" s="8" t="s">
        <v>355</v>
      </c>
      <c r="D126" s="9">
        <v>309318079</v>
      </c>
      <c r="E126" s="8">
        <v>1347816</v>
      </c>
      <c r="F126" s="10">
        <v>45075</v>
      </c>
      <c r="G126" s="11">
        <v>240000</v>
      </c>
      <c r="H126" s="10">
        <v>45104</v>
      </c>
      <c r="I126" s="97">
        <v>240000</v>
      </c>
      <c r="J126" s="120" t="s">
        <v>46</v>
      </c>
      <c r="K126" s="12" t="s">
        <v>399</v>
      </c>
      <c r="M126" s="12" t="str">
        <f t="shared" si="1"/>
        <v>https://xarid.uzex.uz/shop/lot-details/1347816</v>
      </c>
    </row>
    <row r="127" spans="1:13" s="12" customFormat="1">
      <c r="A127" s="7">
        <v>125</v>
      </c>
      <c r="B127" s="8"/>
      <c r="C127" s="8"/>
      <c r="D127" s="9"/>
      <c r="E127" s="8"/>
      <c r="F127" s="10"/>
      <c r="G127" s="11"/>
      <c r="H127" s="10"/>
      <c r="I127" s="97"/>
      <c r="J127" s="120"/>
      <c r="M127" s="12" t="str">
        <f t="shared" si="1"/>
        <v/>
      </c>
    </row>
    <row r="128" spans="1:13" s="12" customFormat="1">
      <c r="A128" s="7">
        <v>126</v>
      </c>
      <c r="B128" s="8"/>
      <c r="C128" s="8"/>
      <c r="D128" s="9"/>
      <c r="E128" s="8"/>
      <c r="F128" s="10"/>
      <c r="G128" s="11"/>
      <c r="H128" s="10"/>
      <c r="I128" s="97"/>
      <c r="J128" s="120"/>
      <c r="M128" s="12" t="str">
        <f t="shared" si="1"/>
        <v/>
      </c>
    </row>
    <row r="129" spans="1:13" customFormat="1">
      <c r="A129" s="29"/>
      <c r="B129" s="30"/>
      <c r="F129" s="28"/>
      <c r="G129" s="28"/>
      <c r="J129" s="121"/>
      <c r="K129" s="12"/>
      <c r="M129" s="12" t="str">
        <f t="shared" si="1"/>
        <v/>
      </c>
    </row>
    <row r="130" spans="1:13" customFormat="1">
      <c r="B130" s="31"/>
      <c r="J130" s="122"/>
      <c r="K130" s="32"/>
    </row>
    <row r="131" spans="1:13" customFormat="1">
      <c r="J131" s="123"/>
    </row>
    <row r="132" spans="1:13" customFormat="1">
      <c r="B132" s="32"/>
      <c r="J132" s="123"/>
    </row>
    <row r="133" spans="1:13" customFormat="1">
      <c r="J133" s="123"/>
    </row>
    <row r="134" spans="1:13" customFormat="1">
      <c r="J134" s="123"/>
    </row>
    <row r="135" spans="1:13" customFormat="1">
      <c r="J135" s="123"/>
    </row>
    <row r="136" spans="1:13" customFormat="1">
      <c r="J136" s="123"/>
    </row>
    <row r="137" spans="1:13" customFormat="1">
      <c r="J137" s="123"/>
    </row>
    <row r="138" spans="1:13" customFormat="1" ht="29.25" customHeight="1">
      <c r="J138" s="123"/>
    </row>
    <row r="139" spans="1:13" customFormat="1" ht="29.25" customHeight="1">
      <c r="J139" s="123"/>
    </row>
    <row r="140" spans="1:13" customFormat="1">
      <c r="J140" s="123"/>
    </row>
    <row r="141" spans="1:13" customFormat="1">
      <c r="J141" s="123"/>
    </row>
    <row r="142" spans="1:13" customFormat="1">
      <c r="J142" s="123"/>
    </row>
    <row r="143" spans="1:13" customFormat="1">
      <c r="J143" s="123"/>
    </row>
    <row r="144" spans="1:13" customFormat="1">
      <c r="J144" s="123"/>
    </row>
    <row r="145" spans="2:10" customFormat="1">
      <c r="J145" s="123"/>
    </row>
    <row r="146" spans="2:10" customFormat="1">
      <c r="J146" s="123"/>
    </row>
    <row r="147" spans="2:10" customFormat="1">
      <c r="J147" s="123"/>
    </row>
    <row r="148" spans="2:10" customFormat="1">
      <c r="J148" s="123"/>
    </row>
    <row r="149" spans="2:10" customFormat="1">
      <c r="J149" s="123"/>
    </row>
    <row r="150" spans="2:10" customFormat="1">
      <c r="J150" s="123"/>
    </row>
    <row r="151" spans="2:10" customFormat="1">
      <c r="J151" s="123"/>
    </row>
    <row r="152" spans="2:10" customFormat="1">
      <c r="J152" s="123"/>
    </row>
    <row r="153" spans="2:10" customFormat="1">
      <c r="J153" s="123"/>
    </row>
    <row r="154" spans="2:10" customFormat="1" ht="60" customHeight="1">
      <c r="J154" s="123"/>
    </row>
    <row r="155" spans="2:10" customFormat="1">
      <c r="J155" s="123"/>
    </row>
    <row r="156" spans="2:10">
      <c r="B156" s="32"/>
      <c r="E156" s="32"/>
      <c r="J156" s="124"/>
    </row>
    <row r="157" spans="2:10">
      <c r="B157" s="32"/>
      <c r="E157" s="32"/>
      <c r="J157" s="124"/>
    </row>
    <row r="158" spans="2:10">
      <c r="B158" s="32"/>
      <c r="E158" s="32"/>
      <c r="J158" s="124"/>
    </row>
    <row r="159" spans="2:10">
      <c r="B159" s="32"/>
      <c r="E159" s="32"/>
      <c r="J159" s="124"/>
    </row>
    <row r="160" spans="2:10">
      <c r="B160" s="32"/>
      <c r="E160" s="32"/>
      <c r="J160" s="124"/>
    </row>
    <row r="161" spans="2:10">
      <c r="B161" s="32"/>
      <c r="E161" s="32"/>
      <c r="J161" s="124"/>
    </row>
    <row r="162" spans="2:10">
      <c r="B162" s="32"/>
      <c r="E162" s="32"/>
      <c r="J162" s="124"/>
    </row>
    <row r="163" spans="2:10">
      <c r="B163" s="32"/>
      <c r="E163" s="32"/>
      <c r="J163" s="124"/>
    </row>
    <row r="164" spans="2:10">
      <c r="B164" s="32"/>
      <c r="E164" s="32"/>
      <c r="J164" s="124"/>
    </row>
    <row r="165" spans="2:10">
      <c r="B165" s="32"/>
      <c r="E165" s="32"/>
      <c r="J165" s="124"/>
    </row>
    <row r="166" spans="2:10">
      <c r="B166" s="32"/>
      <c r="E166" s="32"/>
      <c r="J166" s="124"/>
    </row>
    <row r="167" spans="2:10">
      <c r="B167" s="32"/>
      <c r="E167" s="32"/>
      <c r="J167" s="124"/>
    </row>
    <row r="168" spans="2:10">
      <c r="B168" s="32"/>
      <c r="E168" s="32"/>
      <c r="J168" s="124"/>
    </row>
    <row r="169" spans="2:10">
      <c r="B169" s="32"/>
      <c r="E169" s="32"/>
      <c r="J169" s="124"/>
    </row>
    <row r="170" spans="2:10">
      <c r="B170" s="32"/>
      <c r="E170" s="32"/>
      <c r="J170" s="124"/>
    </row>
    <row r="171" spans="2:10">
      <c r="B171" s="32"/>
      <c r="E171" s="32"/>
      <c r="J171" s="124"/>
    </row>
    <row r="172" spans="2:10">
      <c r="B172" s="32"/>
      <c r="E172" s="32"/>
      <c r="J172" s="124"/>
    </row>
    <row r="173" spans="2:10">
      <c r="B173" s="32"/>
      <c r="E173" s="32"/>
      <c r="J173" s="124"/>
    </row>
    <row r="174" spans="2:10">
      <c r="B174" s="32"/>
      <c r="E174" s="32"/>
      <c r="J174" s="124"/>
    </row>
    <row r="175" spans="2:10">
      <c r="B175" s="32"/>
      <c r="E175" s="32"/>
      <c r="J175" s="124"/>
    </row>
    <row r="176" spans="2:10">
      <c r="B176" s="32"/>
      <c r="E176" s="32"/>
      <c r="J176" s="124"/>
    </row>
    <row r="177" spans="2:10">
      <c r="B177" s="32"/>
      <c r="E177" s="32"/>
      <c r="J177" s="124"/>
    </row>
    <row r="178" spans="2:10">
      <c r="B178" s="32"/>
      <c r="E178" s="32"/>
      <c r="J178" s="124"/>
    </row>
    <row r="179" spans="2:10">
      <c r="B179" s="32"/>
      <c r="E179" s="32"/>
      <c r="J179" s="124"/>
    </row>
    <row r="180" spans="2:10">
      <c r="B180" s="32"/>
      <c r="E180" s="32"/>
      <c r="J180" s="124"/>
    </row>
    <row r="181" spans="2:10">
      <c r="B181" s="32"/>
      <c r="E181" s="32"/>
      <c r="J181" s="124"/>
    </row>
    <row r="182" spans="2:10">
      <c r="B182" s="32"/>
      <c r="E182" s="32"/>
      <c r="J182" s="124"/>
    </row>
    <row r="183" spans="2:10">
      <c r="B183" s="32"/>
      <c r="E183" s="32"/>
      <c r="J183" s="124"/>
    </row>
    <row r="184" spans="2:10">
      <c r="B184" s="32"/>
      <c r="E184" s="32"/>
      <c r="J184" s="124"/>
    </row>
    <row r="185" spans="2:10">
      <c r="B185" s="32"/>
      <c r="E185" s="32"/>
      <c r="J185" s="124"/>
    </row>
    <row r="186" spans="2:10">
      <c r="B186" s="32"/>
      <c r="E186" s="32"/>
      <c r="J186" s="124"/>
    </row>
    <row r="187" spans="2:10">
      <c r="B187" s="32"/>
      <c r="E187" s="32"/>
      <c r="J187" s="124"/>
    </row>
    <row r="188" spans="2:10">
      <c r="B188" s="32"/>
      <c r="E188" s="32"/>
      <c r="J188" s="124"/>
    </row>
    <row r="189" spans="2:10">
      <c r="B189" s="32"/>
      <c r="E189" s="32"/>
      <c r="J189" s="124"/>
    </row>
    <row r="190" spans="2:10">
      <c r="B190" s="32"/>
      <c r="E190" s="32"/>
      <c r="J190" s="124"/>
    </row>
    <row r="191" spans="2:10">
      <c r="B191" s="32"/>
      <c r="E191" s="32"/>
      <c r="J191" s="124"/>
    </row>
    <row r="192" spans="2:10">
      <c r="B192" s="32"/>
      <c r="E192" s="32"/>
      <c r="J192" s="124"/>
    </row>
    <row r="193" spans="2:10">
      <c r="B193" s="32"/>
      <c r="E193" s="32"/>
      <c r="J193" s="124"/>
    </row>
    <row r="194" spans="2:10">
      <c r="B194" s="32"/>
      <c r="E194" s="32"/>
      <c r="J194" s="124"/>
    </row>
    <row r="195" spans="2:10">
      <c r="B195" s="32"/>
      <c r="E195" s="32"/>
      <c r="J195" s="124"/>
    </row>
    <row r="196" spans="2:10">
      <c r="B196" s="32"/>
      <c r="E196" s="32"/>
      <c r="J196" s="124"/>
    </row>
    <row r="197" spans="2:10">
      <c r="B197" s="32"/>
      <c r="E197" s="32"/>
      <c r="J197" s="124"/>
    </row>
    <row r="198" spans="2:10">
      <c r="B198" s="32"/>
      <c r="E198" s="32"/>
      <c r="J198" s="124"/>
    </row>
    <row r="199" spans="2:10">
      <c r="B199" s="32"/>
      <c r="E199" s="32"/>
      <c r="J199" s="124"/>
    </row>
    <row r="200" spans="2:10">
      <c r="B200" s="32"/>
      <c r="E200" s="32"/>
      <c r="J200" s="124"/>
    </row>
    <row r="201" spans="2:10">
      <c r="B201" s="32"/>
      <c r="E201" s="32"/>
      <c r="J201" s="124"/>
    </row>
    <row r="202" spans="2:10">
      <c r="B202" s="32"/>
      <c r="E202" s="32"/>
      <c r="J202" s="124"/>
    </row>
    <row r="203" spans="2:10">
      <c r="B203" s="32"/>
      <c r="E203" s="32"/>
      <c r="J203" s="124"/>
    </row>
    <row r="204" spans="2:10">
      <c r="B204" s="32"/>
      <c r="E204" s="32"/>
      <c r="J204" s="124"/>
    </row>
    <row r="205" spans="2:10">
      <c r="B205" s="32"/>
      <c r="E205" s="32"/>
      <c r="J205" s="124"/>
    </row>
    <row r="206" spans="2:10">
      <c r="B206" s="32"/>
      <c r="E206" s="32"/>
      <c r="J206" s="124"/>
    </row>
    <row r="207" spans="2:10">
      <c r="B207" s="32"/>
      <c r="E207" s="32"/>
      <c r="J207" s="124"/>
    </row>
    <row r="208" spans="2:10">
      <c r="B208" s="32"/>
      <c r="E208" s="32"/>
      <c r="J208" s="124"/>
    </row>
    <row r="209" spans="2:10">
      <c r="B209" s="32"/>
      <c r="E209" s="32"/>
      <c r="J209" s="124"/>
    </row>
    <row r="210" spans="2:10">
      <c r="B210" s="32"/>
      <c r="E210" s="32"/>
      <c r="J210" s="124"/>
    </row>
    <row r="211" spans="2:10">
      <c r="B211" s="32"/>
      <c r="E211" s="32"/>
      <c r="J211" s="124"/>
    </row>
    <row r="212" spans="2:10">
      <c r="B212" s="32"/>
      <c r="E212" s="32"/>
      <c r="J212" s="124"/>
    </row>
    <row r="213" spans="2:10">
      <c r="B213" s="32"/>
      <c r="E213" s="32"/>
      <c r="J213" s="124"/>
    </row>
    <row r="214" spans="2:10">
      <c r="B214" s="32"/>
      <c r="E214" s="32"/>
      <c r="J214" s="124"/>
    </row>
    <row r="215" spans="2:10">
      <c r="B215" s="32"/>
      <c r="E215" s="32"/>
      <c r="J215" s="124"/>
    </row>
    <row r="216" spans="2:10">
      <c r="B216" s="32"/>
      <c r="E216" s="32"/>
      <c r="J216" s="124"/>
    </row>
    <row r="217" spans="2:10">
      <c r="B217" s="32"/>
      <c r="E217" s="32"/>
      <c r="J217" s="124"/>
    </row>
    <row r="218" spans="2:10">
      <c r="B218" s="32"/>
      <c r="E218" s="32"/>
      <c r="J218" s="124"/>
    </row>
    <row r="219" spans="2:10">
      <c r="B219" s="32"/>
      <c r="E219" s="32"/>
      <c r="J219" s="124"/>
    </row>
    <row r="220" spans="2:10">
      <c r="B220" s="32"/>
      <c r="E220" s="32"/>
      <c r="J220" s="124"/>
    </row>
    <row r="221" spans="2:10">
      <c r="B221" s="32"/>
      <c r="E221" s="32"/>
      <c r="J221" s="124"/>
    </row>
    <row r="222" spans="2:10">
      <c r="B222" s="32"/>
      <c r="E222" s="32"/>
      <c r="J222" s="124"/>
    </row>
    <row r="223" spans="2:10">
      <c r="B223" s="32"/>
      <c r="E223" s="32"/>
      <c r="J223" s="124"/>
    </row>
    <row r="224" spans="2:10">
      <c r="B224" s="32"/>
      <c r="E224" s="32"/>
      <c r="J224" s="124"/>
    </row>
    <row r="225" spans="2:10">
      <c r="B225" s="32"/>
      <c r="E225" s="32"/>
      <c r="J225" s="124"/>
    </row>
    <row r="226" spans="2:10">
      <c r="B226" s="32"/>
      <c r="E226" s="32"/>
      <c r="J226" s="124"/>
    </row>
    <row r="227" spans="2:10">
      <c r="B227" s="32"/>
      <c r="E227" s="32"/>
      <c r="J227" s="124"/>
    </row>
    <row r="228" spans="2:10">
      <c r="B228" s="32"/>
      <c r="E228" s="32"/>
      <c r="J228" s="124"/>
    </row>
    <row r="229" spans="2:10">
      <c r="B229" s="32"/>
      <c r="E229" s="32"/>
      <c r="J229" s="124"/>
    </row>
    <row r="230" spans="2:10">
      <c r="B230" s="32"/>
      <c r="E230" s="32"/>
      <c r="J230" s="124"/>
    </row>
    <row r="231" spans="2:10">
      <c r="B231" s="32"/>
      <c r="E231" s="32"/>
      <c r="J231" s="124"/>
    </row>
    <row r="232" spans="2:10">
      <c r="B232" s="32"/>
      <c r="E232" s="32"/>
      <c r="J232" s="124"/>
    </row>
    <row r="233" spans="2:10">
      <c r="B233" s="32"/>
      <c r="E233" s="32"/>
      <c r="J233" s="124"/>
    </row>
    <row r="234" spans="2:10">
      <c r="B234" s="32"/>
      <c r="E234" s="32"/>
      <c r="J234" s="124"/>
    </row>
    <row r="235" spans="2:10">
      <c r="B235" s="32"/>
      <c r="E235" s="32"/>
      <c r="J235" s="124"/>
    </row>
    <row r="236" spans="2:10">
      <c r="B236" s="32"/>
      <c r="E236" s="32"/>
      <c r="J236" s="124"/>
    </row>
    <row r="237" spans="2:10">
      <c r="B237" s="32"/>
      <c r="E237" s="32"/>
      <c r="J237" s="124"/>
    </row>
    <row r="238" spans="2:10">
      <c r="B238" s="32"/>
      <c r="E238" s="32"/>
      <c r="J238" s="124"/>
    </row>
    <row r="239" spans="2:10">
      <c r="B239" s="32"/>
      <c r="E239" s="32"/>
      <c r="J239" s="124"/>
    </row>
    <row r="240" spans="2:10">
      <c r="B240" s="32"/>
      <c r="E240" s="32"/>
      <c r="J240" s="124"/>
    </row>
    <row r="241" spans="2:10">
      <c r="B241" s="32"/>
      <c r="E241" s="32"/>
      <c r="J241" s="124"/>
    </row>
    <row r="242" spans="2:10">
      <c r="B242" s="32"/>
      <c r="E242" s="32"/>
      <c r="J242" s="124"/>
    </row>
    <row r="243" spans="2:10">
      <c r="B243" s="32"/>
      <c r="E243" s="32"/>
      <c r="J243" s="124"/>
    </row>
    <row r="244" spans="2:10">
      <c r="B244" s="32"/>
      <c r="E244" s="32"/>
      <c r="J244" s="124"/>
    </row>
    <row r="245" spans="2:10">
      <c r="B245" s="32"/>
      <c r="E245" s="32"/>
      <c r="J245" s="124"/>
    </row>
    <row r="246" spans="2:10">
      <c r="B246" s="32"/>
      <c r="E246" s="32"/>
      <c r="J246" s="124"/>
    </row>
    <row r="247" spans="2:10">
      <c r="B247" s="32"/>
      <c r="E247" s="32"/>
      <c r="J247" s="124"/>
    </row>
    <row r="248" spans="2:10">
      <c r="B248" s="32"/>
      <c r="E248" s="32"/>
      <c r="J248" s="124"/>
    </row>
    <row r="249" spans="2:10">
      <c r="B249" s="32"/>
      <c r="E249" s="32"/>
      <c r="J249" s="124"/>
    </row>
    <row r="250" spans="2:10">
      <c r="B250" s="32"/>
      <c r="E250" s="32"/>
      <c r="J250" s="124"/>
    </row>
    <row r="251" spans="2:10">
      <c r="B251" s="32"/>
      <c r="E251" s="32"/>
      <c r="J251" s="124"/>
    </row>
    <row r="252" spans="2:10">
      <c r="B252" s="32"/>
      <c r="E252" s="32"/>
      <c r="J252" s="124"/>
    </row>
    <row r="253" spans="2:10">
      <c r="B253" s="32"/>
      <c r="E253" s="32"/>
      <c r="J253" s="124"/>
    </row>
    <row r="254" spans="2:10">
      <c r="B254" s="32"/>
      <c r="E254" s="32"/>
      <c r="J254" s="124"/>
    </row>
    <row r="255" spans="2:10">
      <c r="B255" s="32"/>
      <c r="E255" s="32"/>
      <c r="J255" s="124"/>
    </row>
    <row r="256" spans="2:10">
      <c r="B256" s="32"/>
      <c r="E256" s="32"/>
      <c r="J256" s="124"/>
    </row>
    <row r="257" spans="2:10">
      <c r="B257" s="32"/>
      <c r="E257" s="32"/>
      <c r="J257" s="124"/>
    </row>
    <row r="258" spans="2:10">
      <c r="B258" s="32"/>
      <c r="E258" s="32"/>
      <c r="J258" s="124"/>
    </row>
    <row r="259" spans="2:10">
      <c r="B259" s="32"/>
      <c r="E259" s="32"/>
      <c r="J259" s="124"/>
    </row>
    <row r="260" spans="2:10">
      <c r="B260" s="32"/>
      <c r="E260" s="32"/>
      <c r="J260" s="124"/>
    </row>
    <row r="261" spans="2:10">
      <c r="B261" s="32"/>
      <c r="E261" s="32"/>
      <c r="J261" s="124"/>
    </row>
    <row r="262" spans="2:10">
      <c r="B262" s="32"/>
      <c r="E262" s="32"/>
      <c r="J262" s="124"/>
    </row>
    <row r="263" spans="2:10">
      <c r="B263" s="32"/>
      <c r="E263" s="32"/>
      <c r="J263" s="124"/>
    </row>
    <row r="264" spans="2:10">
      <c r="B264" s="32"/>
      <c r="E264" s="32"/>
      <c r="J264" s="124"/>
    </row>
    <row r="265" spans="2:10">
      <c r="B265" s="32"/>
      <c r="E265" s="32"/>
      <c r="J265" s="124"/>
    </row>
    <row r="266" spans="2:10">
      <c r="B266" s="32"/>
      <c r="E266" s="32"/>
      <c r="J266" s="124"/>
    </row>
    <row r="267" spans="2:10">
      <c r="B267" s="32"/>
      <c r="E267" s="32"/>
      <c r="J267" s="124"/>
    </row>
    <row r="268" spans="2:10">
      <c r="B268" s="32"/>
      <c r="E268" s="32"/>
      <c r="J268" s="124"/>
    </row>
    <row r="269" spans="2:10">
      <c r="B269" s="32"/>
      <c r="E269" s="32"/>
      <c r="J269" s="124"/>
    </row>
    <row r="270" spans="2:10">
      <c r="B270" s="32"/>
      <c r="E270" s="32"/>
      <c r="J270" s="124"/>
    </row>
    <row r="271" spans="2:10">
      <c r="B271" s="32"/>
      <c r="E271" s="32"/>
      <c r="J271" s="124"/>
    </row>
    <row r="272" spans="2:10">
      <c r="B272" s="32"/>
      <c r="E272" s="32"/>
      <c r="J272" s="124"/>
    </row>
    <row r="273" spans="2:10">
      <c r="B273" s="32"/>
      <c r="E273" s="32"/>
      <c r="J273" s="124"/>
    </row>
    <row r="274" spans="2:10">
      <c r="B274" s="32"/>
      <c r="E274" s="32"/>
      <c r="J274" s="124"/>
    </row>
    <row r="275" spans="2:10">
      <c r="B275" s="32"/>
      <c r="E275" s="32"/>
      <c r="J275" s="124"/>
    </row>
    <row r="276" spans="2:10">
      <c r="B276" s="32"/>
      <c r="E276" s="32"/>
      <c r="J276" s="124"/>
    </row>
    <row r="277" spans="2:10">
      <c r="B277" s="32"/>
      <c r="E277" s="32"/>
      <c r="J277" s="124"/>
    </row>
    <row r="278" spans="2:10">
      <c r="B278" s="32"/>
      <c r="E278" s="32"/>
      <c r="J278" s="124"/>
    </row>
    <row r="279" spans="2:10">
      <c r="B279" s="32"/>
      <c r="E279" s="32"/>
      <c r="J279" s="124"/>
    </row>
    <row r="280" spans="2:10">
      <c r="B280" s="32"/>
      <c r="E280" s="32"/>
      <c r="J280" s="124"/>
    </row>
    <row r="281" spans="2:10">
      <c r="B281" s="32"/>
      <c r="E281" s="32"/>
      <c r="J281" s="124"/>
    </row>
    <row r="282" spans="2:10">
      <c r="B282" s="32"/>
      <c r="E282" s="32"/>
      <c r="J282" s="124"/>
    </row>
    <row r="283" spans="2:10">
      <c r="B283" s="32"/>
      <c r="E283" s="32"/>
      <c r="J283" s="124"/>
    </row>
    <row r="284" spans="2:10">
      <c r="B284" s="32"/>
      <c r="E284" s="32"/>
      <c r="J284" s="124"/>
    </row>
    <row r="285" spans="2:10">
      <c r="B285" s="32"/>
      <c r="E285" s="32"/>
      <c r="J285" s="124"/>
    </row>
    <row r="286" spans="2:10">
      <c r="B286" s="32"/>
      <c r="E286" s="32"/>
      <c r="J286" s="124"/>
    </row>
    <row r="287" spans="2:10">
      <c r="B287" s="32"/>
      <c r="E287" s="32"/>
      <c r="J287" s="124"/>
    </row>
    <row r="288" spans="2:10">
      <c r="B288" s="32"/>
      <c r="E288" s="32"/>
      <c r="J288" s="124"/>
    </row>
    <row r="289" spans="2:10">
      <c r="B289" s="32"/>
      <c r="E289" s="32"/>
      <c r="J289" s="124"/>
    </row>
    <row r="290" spans="2:10">
      <c r="B290" s="32"/>
      <c r="E290" s="32"/>
      <c r="J290" s="124"/>
    </row>
    <row r="291" spans="2:10">
      <c r="B291" s="32"/>
      <c r="E291" s="32"/>
      <c r="J291" s="124"/>
    </row>
    <row r="292" spans="2:10">
      <c r="B292" s="32"/>
      <c r="E292" s="32"/>
      <c r="J292" s="124"/>
    </row>
    <row r="293" spans="2:10">
      <c r="B293" s="32"/>
      <c r="E293" s="32"/>
      <c r="J293" s="124"/>
    </row>
    <row r="294" spans="2:10">
      <c r="B294" s="32"/>
      <c r="E294" s="32"/>
      <c r="J294" s="124"/>
    </row>
    <row r="301" spans="2:10">
      <c r="I301" s="32" t="s">
        <v>235</v>
      </c>
    </row>
  </sheetData>
  <autoFilter ref="A2:S129" xr:uid="{00000000-0009-0000-0000-000001000000}"/>
  <mergeCells count="6">
    <mergeCell ref="G1:I1"/>
    <mergeCell ref="A1:A2"/>
    <mergeCell ref="B1:B2"/>
    <mergeCell ref="C1:C2"/>
    <mergeCell ref="D1:D2"/>
    <mergeCell ref="E1:F1"/>
  </mergeCells>
  <conditionalFormatting sqref="E3:E14">
    <cfRule type="duplicateValues" dxfId="15" priority="7"/>
  </conditionalFormatting>
  <conditionalFormatting sqref="E15:E42 E44:E52">
    <cfRule type="duplicateValues" dxfId="14" priority="8"/>
  </conditionalFormatting>
  <conditionalFormatting sqref="E43">
    <cfRule type="duplicateValues" dxfId="13" priority="5"/>
  </conditionalFormatting>
  <conditionalFormatting sqref="E53:E77 E81:E128">
    <cfRule type="duplicateValues" dxfId="12" priority="4"/>
  </conditionalFormatting>
  <conditionalFormatting sqref="E80">
    <cfRule type="duplicateValues" dxfId="11" priority="3"/>
  </conditionalFormatting>
  <conditionalFormatting sqref="E78">
    <cfRule type="duplicateValues" dxfId="10" priority="2"/>
  </conditionalFormatting>
  <conditionalFormatting sqref="E79">
    <cfRule type="duplicateValues" dxfId="9" priority="1"/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12"/>
  <sheetViews>
    <sheetView topLeftCell="A46" zoomScale="85" zoomScaleNormal="85" workbookViewId="0">
      <selection activeCell="L9" sqref="L9"/>
    </sheetView>
  </sheetViews>
  <sheetFormatPr defaultRowHeight="15"/>
  <cols>
    <col min="1" max="1" width="4.28515625" bestFit="1" customWidth="1"/>
    <col min="2" max="2" width="37.140625" style="31" customWidth="1"/>
    <col min="3" max="3" width="39.85546875" style="32" customWidth="1"/>
    <col min="4" max="4" width="19.7109375" style="32" customWidth="1"/>
    <col min="5" max="5" width="17.42578125" style="77" customWidth="1"/>
    <col min="6" max="6" width="17" style="32" customWidth="1"/>
    <col min="7" max="7" width="18.85546875" style="32" customWidth="1"/>
    <col min="8" max="8" width="24.28515625" style="32" customWidth="1"/>
    <col min="9" max="9" width="20.85546875" style="32" customWidth="1"/>
    <col min="10" max="10" width="28.5703125" style="114" customWidth="1"/>
    <col min="11" max="11" width="20.140625" style="32" customWidth="1"/>
    <col min="12" max="13" width="17.5703125" style="32" customWidth="1"/>
    <col min="14" max="14" width="16.28515625" style="32" customWidth="1"/>
    <col min="15" max="15" width="13.42578125" style="32" customWidth="1"/>
    <col min="16" max="16" width="9.140625" style="32"/>
    <col min="17" max="17" width="21.5703125" style="32" customWidth="1"/>
    <col min="18" max="18" width="9.140625" style="32"/>
    <col min="19" max="19" width="11.42578125" style="32" customWidth="1"/>
    <col min="20" max="16384" width="9.140625" style="32"/>
  </cols>
  <sheetData>
    <row r="1" spans="1:19" s="2" customFormat="1" ht="45" customHeight="1">
      <c r="A1" s="135" t="s">
        <v>0</v>
      </c>
      <c r="B1" s="135" t="s">
        <v>1</v>
      </c>
      <c r="C1" s="135" t="s">
        <v>2</v>
      </c>
      <c r="D1" s="135" t="s">
        <v>3</v>
      </c>
      <c r="E1" s="137" t="s">
        <v>4</v>
      </c>
      <c r="F1" s="137"/>
      <c r="G1" s="138" t="s">
        <v>5</v>
      </c>
      <c r="H1" s="139"/>
      <c r="I1" s="139"/>
      <c r="J1" s="108" t="s">
        <v>6</v>
      </c>
      <c r="L1" s="3"/>
      <c r="M1" s="4"/>
    </row>
    <row r="2" spans="1:19" s="6" customFormat="1" ht="15.75">
      <c r="A2" s="136"/>
      <c r="B2" s="136"/>
      <c r="C2" s="136"/>
      <c r="D2" s="136"/>
      <c r="E2" s="5" t="s">
        <v>7</v>
      </c>
      <c r="F2" s="5" t="s">
        <v>8</v>
      </c>
      <c r="G2" s="5" t="s">
        <v>9</v>
      </c>
      <c r="H2" s="5" t="s">
        <v>10</v>
      </c>
      <c r="I2" s="96" t="s">
        <v>11</v>
      </c>
      <c r="J2" s="109"/>
      <c r="L2" s="4"/>
    </row>
    <row r="3" spans="1:19" s="12" customFormat="1" ht="15.75">
      <c r="A3" s="7">
        <v>1</v>
      </c>
      <c r="B3" s="8" t="s">
        <v>101</v>
      </c>
      <c r="C3" s="8" t="s">
        <v>271</v>
      </c>
      <c r="D3" s="9">
        <v>310397577</v>
      </c>
      <c r="E3" s="7">
        <v>1438561</v>
      </c>
      <c r="F3" s="10">
        <v>45110</v>
      </c>
      <c r="G3" s="11">
        <v>960000</v>
      </c>
      <c r="H3" s="10">
        <v>45112</v>
      </c>
      <c r="I3" s="97">
        <v>960000</v>
      </c>
      <c r="J3" s="51" t="s">
        <v>183</v>
      </c>
    </row>
    <row r="4" spans="1:19" s="12" customFormat="1" ht="15.75">
      <c r="A4" s="7">
        <v>2</v>
      </c>
      <c r="B4" s="8" t="s">
        <v>36</v>
      </c>
      <c r="C4" s="8" t="s">
        <v>37</v>
      </c>
      <c r="D4" s="9">
        <v>301710509</v>
      </c>
      <c r="E4" s="7">
        <v>1433228</v>
      </c>
      <c r="F4" s="10">
        <v>45103</v>
      </c>
      <c r="G4" s="11">
        <v>1355200</v>
      </c>
      <c r="H4" s="10">
        <v>45113</v>
      </c>
      <c r="I4" s="97">
        <v>1355200</v>
      </c>
      <c r="J4" s="51" t="s">
        <v>29</v>
      </c>
    </row>
    <row r="5" spans="1:19" s="12" customFormat="1" ht="15.75">
      <c r="A5" s="7">
        <v>3</v>
      </c>
      <c r="B5" s="8" t="s">
        <v>294</v>
      </c>
      <c r="C5" s="8" t="s">
        <v>356</v>
      </c>
      <c r="D5" s="9">
        <v>300795696</v>
      </c>
      <c r="E5" s="7">
        <v>1447668</v>
      </c>
      <c r="F5" s="10">
        <v>45113</v>
      </c>
      <c r="G5" s="11">
        <v>5870000</v>
      </c>
      <c r="H5" s="10">
        <v>45113</v>
      </c>
      <c r="I5" s="97">
        <v>5870000</v>
      </c>
      <c r="J5" s="51" t="s">
        <v>23</v>
      </c>
    </row>
    <row r="6" spans="1:19" s="12" customFormat="1" ht="31.5">
      <c r="A6" s="7">
        <v>4</v>
      </c>
      <c r="B6" s="8" t="s">
        <v>278</v>
      </c>
      <c r="C6" s="8" t="s">
        <v>176</v>
      </c>
      <c r="D6" s="9">
        <v>551519680</v>
      </c>
      <c r="E6" s="7">
        <v>1437733</v>
      </c>
      <c r="F6" s="10">
        <v>45110</v>
      </c>
      <c r="G6" s="11">
        <v>180000</v>
      </c>
      <c r="H6" s="10">
        <v>45114</v>
      </c>
      <c r="I6" s="97">
        <v>180000</v>
      </c>
      <c r="J6" s="51" t="s">
        <v>88</v>
      </c>
    </row>
    <row r="7" spans="1:19" s="12" customFormat="1" ht="47.25">
      <c r="A7" s="7">
        <v>5</v>
      </c>
      <c r="B7" s="8" t="s">
        <v>357</v>
      </c>
      <c r="C7" s="8" t="s">
        <v>299</v>
      </c>
      <c r="D7" s="9">
        <v>307485222</v>
      </c>
      <c r="E7" s="7">
        <v>1399314</v>
      </c>
      <c r="F7" s="10">
        <v>45093</v>
      </c>
      <c r="G7" s="11">
        <v>23824400.010000002</v>
      </c>
      <c r="H7" s="10">
        <v>45114</v>
      </c>
      <c r="I7" s="97">
        <v>23824400.010000002</v>
      </c>
      <c r="J7" s="51" t="s">
        <v>358</v>
      </c>
      <c r="M7" s="13"/>
    </row>
    <row r="8" spans="1:19" s="12" customFormat="1" ht="47.25">
      <c r="A8" s="7">
        <v>6</v>
      </c>
      <c r="B8" s="8" t="s">
        <v>357</v>
      </c>
      <c r="C8" s="8" t="s">
        <v>299</v>
      </c>
      <c r="D8" s="9">
        <v>307485222</v>
      </c>
      <c r="E8" s="7">
        <v>1395758</v>
      </c>
      <c r="F8" s="10">
        <v>45092</v>
      </c>
      <c r="G8" s="11">
        <v>23824400.010000002</v>
      </c>
      <c r="H8" s="10">
        <v>45114</v>
      </c>
      <c r="I8" s="97">
        <v>23824400.010000002</v>
      </c>
      <c r="J8" s="51" t="s">
        <v>26</v>
      </c>
      <c r="M8" s="13"/>
    </row>
    <row r="9" spans="1:19" s="12" customFormat="1" ht="31.5">
      <c r="A9" s="7">
        <v>7</v>
      </c>
      <c r="B9" s="8" t="s">
        <v>359</v>
      </c>
      <c r="C9" s="8" t="s">
        <v>340</v>
      </c>
      <c r="D9" s="9">
        <v>621447626</v>
      </c>
      <c r="E9" s="7">
        <v>1456066</v>
      </c>
      <c r="F9" s="10">
        <v>45115</v>
      </c>
      <c r="G9" s="11">
        <v>1440000</v>
      </c>
      <c r="H9" s="10">
        <v>45117</v>
      </c>
      <c r="I9" s="97">
        <v>1440000</v>
      </c>
      <c r="J9" s="51" t="s">
        <v>46</v>
      </c>
    </row>
    <row r="10" spans="1:19" s="12" customFormat="1" ht="31.5">
      <c r="A10" s="7">
        <v>8</v>
      </c>
      <c r="B10" s="8" t="s">
        <v>360</v>
      </c>
      <c r="C10" s="8" t="s">
        <v>340</v>
      </c>
      <c r="D10" s="9">
        <v>621447626</v>
      </c>
      <c r="E10" s="7">
        <v>1456299</v>
      </c>
      <c r="F10" s="10">
        <v>45115</v>
      </c>
      <c r="G10" s="11">
        <v>8000000</v>
      </c>
      <c r="H10" s="10">
        <v>45117</v>
      </c>
      <c r="I10" s="97">
        <v>8000000</v>
      </c>
      <c r="J10" s="51" t="s">
        <v>46</v>
      </c>
    </row>
    <row r="11" spans="1:19" s="12" customFormat="1" ht="15.75">
      <c r="A11" s="7">
        <v>9</v>
      </c>
      <c r="B11" s="8" t="s">
        <v>186</v>
      </c>
      <c r="C11" s="8" t="s">
        <v>361</v>
      </c>
      <c r="D11" s="9">
        <v>305100299</v>
      </c>
      <c r="E11" s="7">
        <v>1421094</v>
      </c>
      <c r="F11" s="10">
        <v>45100</v>
      </c>
      <c r="G11" s="11">
        <v>2725000</v>
      </c>
      <c r="H11" s="10">
        <v>45117</v>
      </c>
      <c r="I11" s="97">
        <v>2725000</v>
      </c>
      <c r="J11" s="51" t="s">
        <v>113</v>
      </c>
      <c r="M11" s="13"/>
    </row>
    <row r="12" spans="1:19" s="12" customFormat="1" ht="47.25">
      <c r="A12" s="7">
        <v>10</v>
      </c>
      <c r="B12" s="8" t="s">
        <v>357</v>
      </c>
      <c r="C12" s="8" t="s">
        <v>299</v>
      </c>
      <c r="D12" s="9">
        <v>307485222</v>
      </c>
      <c r="E12" s="7">
        <v>1396273</v>
      </c>
      <c r="F12" s="10">
        <v>45092</v>
      </c>
      <c r="G12" s="11">
        <v>23824400.010000002</v>
      </c>
      <c r="H12" s="10">
        <v>45117</v>
      </c>
      <c r="I12" s="97">
        <v>23824400.010000002</v>
      </c>
      <c r="J12" s="51" t="s">
        <v>33</v>
      </c>
      <c r="M12" s="14"/>
    </row>
    <row r="13" spans="1:19" s="12" customFormat="1" ht="15.75">
      <c r="A13" s="7">
        <v>11</v>
      </c>
      <c r="B13" s="8" t="s">
        <v>298</v>
      </c>
      <c r="C13" s="8" t="s">
        <v>352</v>
      </c>
      <c r="D13" s="9">
        <v>307015584</v>
      </c>
      <c r="E13" s="7">
        <v>1420792</v>
      </c>
      <c r="F13" s="10">
        <v>45100</v>
      </c>
      <c r="G13" s="11">
        <v>4500000</v>
      </c>
      <c r="H13" s="10">
        <v>45118</v>
      </c>
      <c r="I13" s="97">
        <v>4500000</v>
      </c>
      <c r="J13" s="51" t="s">
        <v>29</v>
      </c>
      <c r="M13" s="13"/>
    </row>
    <row r="14" spans="1:19" s="12" customFormat="1" ht="15.75">
      <c r="A14" s="7">
        <v>12</v>
      </c>
      <c r="B14" s="8" t="s">
        <v>362</v>
      </c>
      <c r="C14" s="8" t="s">
        <v>363</v>
      </c>
      <c r="D14" s="9">
        <v>300718694</v>
      </c>
      <c r="E14" s="8">
        <v>1439659</v>
      </c>
      <c r="F14" s="10">
        <v>45111</v>
      </c>
      <c r="G14" s="11">
        <v>1573480</v>
      </c>
      <c r="H14" s="10">
        <v>45118</v>
      </c>
      <c r="I14" s="97">
        <v>1573480</v>
      </c>
      <c r="J14" s="51" t="s">
        <v>243</v>
      </c>
      <c r="K14" s="15"/>
      <c r="Q14" s="35">
        <v>495000</v>
      </c>
      <c r="S14" s="12">
        <v>100</v>
      </c>
    </row>
    <row r="15" spans="1:19" s="12" customFormat="1" ht="63">
      <c r="A15" s="7">
        <v>13</v>
      </c>
      <c r="B15" s="8" t="s">
        <v>364</v>
      </c>
      <c r="C15" s="8" t="s">
        <v>365</v>
      </c>
      <c r="D15" s="9">
        <v>205771948</v>
      </c>
      <c r="E15" s="7">
        <v>1250056</v>
      </c>
      <c r="F15" s="10">
        <v>45044</v>
      </c>
      <c r="G15" s="11">
        <v>7200000</v>
      </c>
      <c r="H15" s="10">
        <v>45119</v>
      </c>
      <c r="I15" s="97">
        <v>7200000</v>
      </c>
      <c r="J15" s="51" t="s">
        <v>14</v>
      </c>
      <c r="M15" s="13"/>
      <c r="Q15" s="81"/>
    </row>
    <row r="16" spans="1:19" s="12" customFormat="1" ht="15.75">
      <c r="A16" s="7">
        <v>14</v>
      </c>
      <c r="B16" s="8" t="s">
        <v>366</v>
      </c>
      <c r="C16" s="8" t="s">
        <v>367</v>
      </c>
      <c r="D16" s="9">
        <v>309810884</v>
      </c>
      <c r="E16" s="8">
        <v>1439714</v>
      </c>
      <c r="F16" s="10">
        <v>45111</v>
      </c>
      <c r="G16" s="11">
        <v>1371552</v>
      </c>
      <c r="H16" s="10">
        <v>45119</v>
      </c>
      <c r="I16" s="97">
        <v>1371552</v>
      </c>
      <c r="J16" s="51" t="s">
        <v>14</v>
      </c>
      <c r="K16" s="15"/>
      <c r="Q16" s="17">
        <v>742.5</v>
      </c>
      <c r="S16" s="18" t="e">
        <f>+Q16*S15/Q15</f>
        <v>#DIV/0!</v>
      </c>
    </row>
    <row r="17" spans="1:11" s="12" customFormat="1" ht="31.5">
      <c r="A17" s="7">
        <v>15</v>
      </c>
      <c r="B17" s="8" t="s">
        <v>368</v>
      </c>
      <c r="C17" s="8" t="s">
        <v>369</v>
      </c>
      <c r="D17" s="9">
        <v>519897211</v>
      </c>
      <c r="E17" s="8">
        <v>1439758</v>
      </c>
      <c r="F17" s="10">
        <v>45111</v>
      </c>
      <c r="G17" s="11">
        <v>3468000</v>
      </c>
      <c r="H17" s="10">
        <v>45119</v>
      </c>
      <c r="I17" s="97">
        <v>3468000</v>
      </c>
      <c r="J17" s="51" t="s">
        <v>14</v>
      </c>
      <c r="K17" s="15"/>
    </row>
    <row r="18" spans="1:11" s="12" customFormat="1" ht="31.5">
      <c r="A18" s="7">
        <v>18</v>
      </c>
      <c r="B18" s="8" t="s">
        <v>359</v>
      </c>
      <c r="C18" s="8" t="s">
        <v>340</v>
      </c>
      <c r="D18" s="9">
        <v>621447626</v>
      </c>
      <c r="E18" s="8">
        <v>1468636</v>
      </c>
      <c r="F18" s="10">
        <v>45120</v>
      </c>
      <c r="G18" s="11">
        <v>2640000</v>
      </c>
      <c r="H18" s="10">
        <v>45120</v>
      </c>
      <c r="I18" s="97">
        <v>2640000</v>
      </c>
      <c r="J18" s="51" t="s">
        <v>46</v>
      </c>
      <c r="K18" s="15"/>
    </row>
    <row r="19" spans="1:11" s="12" customFormat="1" ht="31.5">
      <c r="A19" s="7">
        <v>19</v>
      </c>
      <c r="B19" s="8" t="s">
        <v>186</v>
      </c>
      <c r="C19" s="8" t="s">
        <v>370</v>
      </c>
      <c r="D19" s="9">
        <v>310158920</v>
      </c>
      <c r="E19" s="8">
        <v>1439860</v>
      </c>
      <c r="F19" s="10">
        <v>45111</v>
      </c>
      <c r="G19" s="11">
        <v>9600001</v>
      </c>
      <c r="H19" s="10">
        <v>45120</v>
      </c>
      <c r="I19" s="97">
        <v>9600001</v>
      </c>
      <c r="J19" s="51" t="s">
        <v>46</v>
      </c>
      <c r="K19" s="15"/>
    </row>
    <row r="20" spans="1:11" s="12" customFormat="1" ht="63">
      <c r="A20" s="7">
        <v>20</v>
      </c>
      <c r="B20" s="8" t="s">
        <v>196</v>
      </c>
      <c r="C20" s="8" t="s">
        <v>197</v>
      </c>
      <c r="D20" s="9">
        <v>301050182</v>
      </c>
      <c r="E20" s="8">
        <v>1347965</v>
      </c>
      <c r="F20" s="10">
        <v>45075</v>
      </c>
      <c r="G20" s="11">
        <v>550000</v>
      </c>
      <c r="H20" s="10">
        <v>45120</v>
      </c>
      <c r="I20" s="97">
        <v>550000</v>
      </c>
      <c r="J20" s="51" t="s">
        <v>113</v>
      </c>
      <c r="K20" s="15"/>
    </row>
    <row r="21" spans="1:11" s="12" customFormat="1" ht="31.5">
      <c r="A21" s="7">
        <v>21</v>
      </c>
      <c r="B21" s="8" t="s">
        <v>186</v>
      </c>
      <c r="C21" s="8" t="s">
        <v>370</v>
      </c>
      <c r="D21" s="9">
        <v>310158920</v>
      </c>
      <c r="E21" s="8">
        <v>1439932</v>
      </c>
      <c r="F21" s="10">
        <v>45111</v>
      </c>
      <c r="G21" s="11">
        <v>4800001</v>
      </c>
      <c r="H21" s="10">
        <v>45121</v>
      </c>
      <c r="I21" s="97">
        <v>4800001</v>
      </c>
      <c r="J21" s="51" t="s">
        <v>46</v>
      </c>
      <c r="K21" s="15"/>
    </row>
    <row r="22" spans="1:11" s="12" customFormat="1" ht="31.5">
      <c r="A22" s="7">
        <v>22</v>
      </c>
      <c r="B22" s="78" t="s">
        <v>337</v>
      </c>
      <c r="C22" s="8" t="s">
        <v>338</v>
      </c>
      <c r="D22" s="9">
        <v>306873681</v>
      </c>
      <c r="E22" s="8">
        <v>1451314</v>
      </c>
      <c r="F22" s="10">
        <v>45114</v>
      </c>
      <c r="G22" s="11">
        <v>345000</v>
      </c>
      <c r="H22" s="10">
        <v>45124</v>
      </c>
      <c r="I22" s="97">
        <v>345000</v>
      </c>
      <c r="J22" s="51" t="s">
        <v>29</v>
      </c>
      <c r="K22" s="15"/>
    </row>
    <row r="23" spans="1:11" s="12" customFormat="1" ht="31.5">
      <c r="A23" s="7">
        <v>23</v>
      </c>
      <c r="B23" s="8" t="s">
        <v>359</v>
      </c>
      <c r="C23" s="8" t="s">
        <v>340</v>
      </c>
      <c r="D23" s="9">
        <v>621447626</v>
      </c>
      <c r="E23" s="8">
        <v>1479743</v>
      </c>
      <c r="F23" s="10">
        <v>45123</v>
      </c>
      <c r="G23" s="11">
        <v>2640000</v>
      </c>
      <c r="H23" s="10">
        <v>45124</v>
      </c>
      <c r="I23" s="97">
        <v>2640000</v>
      </c>
      <c r="J23" s="51" t="s">
        <v>46</v>
      </c>
      <c r="K23" s="15"/>
    </row>
    <row r="24" spans="1:11" s="12" customFormat="1" ht="31.5">
      <c r="A24" s="7">
        <v>24</v>
      </c>
      <c r="B24" s="8" t="s">
        <v>371</v>
      </c>
      <c r="C24" s="8" t="s">
        <v>372</v>
      </c>
      <c r="D24" s="9">
        <v>307488788</v>
      </c>
      <c r="E24" s="8">
        <v>1447829</v>
      </c>
      <c r="F24" s="10">
        <v>45113</v>
      </c>
      <c r="G24" s="11">
        <v>9000000</v>
      </c>
      <c r="H24" s="10">
        <v>45124</v>
      </c>
      <c r="I24" s="97">
        <v>9000000</v>
      </c>
      <c r="J24" s="51" t="s">
        <v>46</v>
      </c>
      <c r="K24" s="15"/>
    </row>
    <row r="25" spans="1:11" s="12" customFormat="1" ht="31.5">
      <c r="A25" s="7">
        <v>25</v>
      </c>
      <c r="B25" s="8" t="s">
        <v>373</v>
      </c>
      <c r="C25" s="8" t="s">
        <v>306</v>
      </c>
      <c r="D25" s="9" t="s">
        <v>138</v>
      </c>
      <c r="E25" s="8">
        <v>1398375</v>
      </c>
      <c r="F25" s="10">
        <v>45092</v>
      </c>
      <c r="G25" s="11">
        <v>11241000</v>
      </c>
      <c r="H25" s="10">
        <v>45124</v>
      </c>
      <c r="I25" s="97">
        <v>11241000</v>
      </c>
      <c r="J25" s="51" t="s">
        <v>26</v>
      </c>
      <c r="K25" s="15"/>
    </row>
    <row r="26" spans="1:11" s="12" customFormat="1" ht="63">
      <c r="A26" s="7">
        <v>26</v>
      </c>
      <c r="B26" s="8" t="s">
        <v>196</v>
      </c>
      <c r="C26" s="8" t="s">
        <v>197</v>
      </c>
      <c r="D26" s="9">
        <v>301050182</v>
      </c>
      <c r="E26" s="8">
        <v>1483266</v>
      </c>
      <c r="F26" s="10">
        <v>45124</v>
      </c>
      <c r="G26" s="11">
        <v>660000</v>
      </c>
      <c r="H26" s="10">
        <v>45126</v>
      </c>
      <c r="I26" s="97">
        <v>660000</v>
      </c>
      <c r="J26" s="51" t="s">
        <v>49</v>
      </c>
      <c r="K26" s="15"/>
    </row>
    <row r="27" spans="1:11" s="12" customFormat="1" ht="47.25">
      <c r="A27" s="7">
        <v>27</v>
      </c>
      <c r="B27" s="8" t="s">
        <v>374</v>
      </c>
      <c r="C27" s="8" t="s">
        <v>375</v>
      </c>
      <c r="D27" s="9">
        <v>309079535</v>
      </c>
      <c r="E27" s="8">
        <v>1260621</v>
      </c>
      <c r="F27" s="10">
        <v>45047</v>
      </c>
      <c r="G27" s="11">
        <v>24000000</v>
      </c>
      <c r="H27" s="10">
        <v>45126</v>
      </c>
      <c r="I27" s="97">
        <v>24000000</v>
      </c>
      <c r="J27" s="51" t="s">
        <v>14</v>
      </c>
      <c r="K27" s="15"/>
    </row>
    <row r="28" spans="1:11" s="12" customFormat="1" ht="15.75">
      <c r="A28" s="7">
        <v>28</v>
      </c>
      <c r="B28" s="8" t="s">
        <v>36</v>
      </c>
      <c r="C28" s="8" t="s">
        <v>103</v>
      </c>
      <c r="D28" s="9">
        <v>302713108</v>
      </c>
      <c r="E28" s="8">
        <v>1494295</v>
      </c>
      <c r="F28" s="10">
        <v>45128</v>
      </c>
      <c r="G28" s="11">
        <v>1750000</v>
      </c>
      <c r="H28" s="10">
        <v>45128</v>
      </c>
      <c r="I28" s="97">
        <v>1750000</v>
      </c>
      <c r="J28" s="51" t="s">
        <v>110</v>
      </c>
      <c r="K28" s="15"/>
    </row>
    <row r="29" spans="1:11" s="12" customFormat="1" ht="31.5">
      <c r="A29" s="7">
        <v>29</v>
      </c>
      <c r="B29" s="8" t="s">
        <v>97</v>
      </c>
      <c r="C29" s="8" t="s">
        <v>376</v>
      </c>
      <c r="D29" s="9">
        <v>304893761</v>
      </c>
      <c r="E29" s="8">
        <v>1486127</v>
      </c>
      <c r="F29" s="10">
        <v>45126</v>
      </c>
      <c r="G29" s="11">
        <v>2600000</v>
      </c>
      <c r="H29" s="10">
        <v>45132</v>
      </c>
      <c r="I29" s="97">
        <v>2600000</v>
      </c>
      <c r="J29" s="51" t="s">
        <v>49</v>
      </c>
      <c r="K29" s="15"/>
    </row>
    <row r="30" spans="1:11" s="12" customFormat="1" ht="31.5">
      <c r="A30" s="7">
        <v>30</v>
      </c>
      <c r="B30" s="8" t="s">
        <v>249</v>
      </c>
      <c r="C30" s="8" t="s">
        <v>250</v>
      </c>
      <c r="D30" s="9">
        <v>301554188</v>
      </c>
      <c r="E30" s="8">
        <v>1479041</v>
      </c>
      <c r="F30" s="10">
        <v>45123</v>
      </c>
      <c r="G30" s="11">
        <v>799998</v>
      </c>
      <c r="H30" s="10">
        <v>45134</v>
      </c>
      <c r="I30" s="97">
        <v>799998</v>
      </c>
      <c r="J30" s="51" t="s">
        <v>84</v>
      </c>
      <c r="K30" s="15"/>
    </row>
    <row r="31" spans="1:11" s="12" customFormat="1" ht="31.5">
      <c r="A31" s="7">
        <v>31</v>
      </c>
      <c r="B31" s="8" t="s">
        <v>249</v>
      </c>
      <c r="C31" s="8" t="s">
        <v>250</v>
      </c>
      <c r="D31" s="9">
        <v>301554188</v>
      </c>
      <c r="E31" s="8">
        <v>1479078</v>
      </c>
      <c r="F31" s="10">
        <v>45123</v>
      </c>
      <c r="G31" s="11">
        <v>598999</v>
      </c>
      <c r="H31" s="10">
        <v>45134</v>
      </c>
      <c r="I31" s="97">
        <v>598999</v>
      </c>
      <c r="J31" s="51" t="s">
        <v>84</v>
      </c>
      <c r="K31" s="15"/>
    </row>
    <row r="32" spans="1:11" s="12" customFormat="1" ht="31.5">
      <c r="A32" s="7">
        <v>32</v>
      </c>
      <c r="B32" s="8" t="s">
        <v>249</v>
      </c>
      <c r="C32" s="8" t="s">
        <v>250</v>
      </c>
      <c r="D32" s="9">
        <v>301554188</v>
      </c>
      <c r="E32" s="8">
        <v>1479083</v>
      </c>
      <c r="F32" s="10">
        <v>45123</v>
      </c>
      <c r="G32" s="11">
        <v>2398999</v>
      </c>
      <c r="H32" s="10">
        <v>45134</v>
      </c>
      <c r="I32" s="97">
        <v>2398999</v>
      </c>
      <c r="J32" s="51" t="s">
        <v>84</v>
      </c>
      <c r="K32" s="15"/>
    </row>
    <row r="33" spans="1:11" s="12" customFormat="1" ht="31.5">
      <c r="A33" s="7">
        <v>33</v>
      </c>
      <c r="B33" s="8" t="s">
        <v>249</v>
      </c>
      <c r="C33" s="8" t="s">
        <v>250</v>
      </c>
      <c r="D33" s="9">
        <v>301554188</v>
      </c>
      <c r="E33" s="8">
        <v>1479088</v>
      </c>
      <c r="F33" s="10">
        <v>45123</v>
      </c>
      <c r="G33" s="11">
        <v>599999</v>
      </c>
      <c r="H33" s="10">
        <v>45134</v>
      </c>
      <c r="I33" s="97">
        <v>599999</v>
      </c>
      <c r="J33" s="51" t="s">
        <v>84</v>
      </c>
      <c r="K33" s="15"/>
    </row>
    <row r="34" spans="1:11" s="12" customFormat="1" ht="15.75">
      <c r="A34" s="7">
        <v>34</v>
      </c>
      <c r="B34" s="8" t="s">
        <v>101</v>
      </c>
      <c r="C34" s="8" t="s">
        <v>377</v>
      </c>
      <c r="D34" s="9">
        <v>205040829</v>
      </c>
      <c r="E34" s="8">
        <v>1457538</v>
      </c>
      <c r="F34" s="10">
        <v>45116</v>
      </c>
      <c r="G34" s="11">
        <v>14280000</v>
      </c>
      <c r="H34" s="10">
        <v>45135</v>
      </c>
      <c r="I34" s="97">
        <v>14280000</v>
      </c>
      <c r="J34" s="51" t="s">
        <v>14</v>
      </c>
      <c r="K34" s="15"/>
    </row>
    <row r="35" spans="1:11" s="12" customFormat="1" ht="31.5">
      <c r="A35" s="7">
        <v>35</v>
      </c>
      <c r="B35" s="8" t="s">
        <v>97</v>
      </c>
      <c r="C35" s="8" t="s">
        <v>378</v>
      </c>
      <c r="D35" s="9">
        <v>477506204</v>
      </c>
      <c r="E35" s="8">
        <v>1506905</v>
      </c>
      <c r="F35" s="10">
        <v>45133</v>
      </c>
      <c r="G35" s="11">
        <v>2500000</v>
      </c>
      <c r="H35" s="10">
        <v>45135</v>
      </c>
      <c r="I35" s="97">
        <v>2500000</v>
      </c>
      <c r="J35" s="51" t="s">
        <v>113</v>
      </c>
      <c r="K35" s="15"/>
    </row>
    <row r="36" spans="1:11" s="12" customFormat="1" ht="15.75">
      <c r="A36" s="7">
        <v>36</v>
      </c>
      <c r="B36" s="8" t="s">
        <v>21</v>
      </c>
      <c r="C36" s="8" t="s">
        <v>379</v>
      </c>
      <c r="D36" s="9">
        <v>305171884</v>
      </c>
      <c r="E36" s="8">
        <v>1476028</v>
      </c>
      <c r="F36" s="10">
        <v>45122</v>
      </c>
      <c r="G36" s="11">
        <v>3502500</v>
      </c>
      <c r="H36" s="10">
        <v>45135</v>
      </c>
      <c r="I36" s="97">
        <v>3502500</v>
      </c>
      <c r="J36" s="51" t="s">
        <v>113</v>
      </c>
      <c r="K36" s="15"/>
    </row>
    <row r="37" spans="1:11" s="12" customFormat="1" ht="15.75">
      <c r="A37" s="7">
        <v>37</v>
      </c>
      <c r="B37" s="8" t="s">
        <v>101</v>
      </c>
      <c r="C37" s="8" t="s">
        <v>28</v>
      </c>
      <c r="D37" s="9">
        <v>201075082</v>
      </c>
      <c r="E37" s="8">
        <v>1488648</v>
      </c>
      <c r="F37" s="10">
        <v>45127</v>
      </c>
      <c r="G37" s="11">
        <v>3060000</v>
      </c>
      <c r="H37" s="10">
        <v>45134</v>
      </c>
      <c r="I37" s="97">
        <v>3060000</v>
      </c>
      <c r="J37" s="51" t="s">
        <v>29</v>
      </c>
      <c r="K37" s="15"/>
    </row>
    <row r="38" spans="1:11" s="12" customFormat="1" ht="15.75">
      <c r="A38" s="7">
        <v>38</v>
      </c>
      <c r="B38" s="8" t="s">
        <v>193</v>
      </c>
      <c r="C38" s="8" t="s">
        <v>287</v>
      </c>
      <c r="D38" s="9">
        <v>202368895</v>
      </c>
      <c r="E38" s="8">
        <v>1498718</v>
      </c>
      <c r="F38" s="10">
        <v>45130</v>
      </c>
      <c r="G38" s="11">
        <v>1244600</v>
      </c>
      <c r="H38" s="10">
        <v>45138</v>
      </c>
      <c r="I38" s="97">
        <v>1244600</v>
      </c>
      <c r="J38" s="51" t="s">
        <v>33</v>
      </c>
      <c r="K38" s="15"/>
    </row>
    <row r="39" spans="1:11" s="12" customFormat="1" ht="15.75">
      <c r="A39" s="7">
        <v>39</v>
      </c>
      <c r="B39" s="8" t="s">
        <v>101</v>
      </c>
      <c r="C39" s="8" t="s">
        <v>158</v>
      </c>
      <c r="D39" s="9">
        <v>300267750</v>
      </c>
      <c r="E39" s="8">
        <v>1500491</v>
      </c>
      <c r="F39" s="10">
        <v>45130</v>
      </c>
      <c r="G39" s="11">
        <v>2100000</v>
      </c>
      <c r="H39" s="10">
        <v>45141</v>
      </c>
      <c r="I39" s="97">
        <v>2100000</v>
      </c>
      <c r="J39" s="51" t="s">
        <v>358</v>
      </c>
      <c r="K39" s="15"/>
    </row>
    <row r="40" spans="1:11" s="12" customFormat="1" ht="15.75">
      <c r="A40" s="7">
        <v>40</v>
      </c>
      <c r="B40" s="8" t="s">
        <v>380</v>
      </c>
      <c r="C40" s="8" t="s">
        <v>381</v>
      </c>
      <c r="D40" s="9">
        <v>303493611</v>
      </c>
      <c r="E40" s="8">
        <v>1490588</v>
      </c>
      <c r="F40" s="10">
        <v>45127</v>
      </c>
      <c r="G40" s="11">
        <v>526400</v>
      </c>
      <c r="H40" s="10">
        <v>45147</v>
      </c>
      <c r="I40" s="97">
        <v>526400</v>
      </c>
      <c r="J40" s="51" t="s">
        <v>33</v>
      </c>
      <c r="K40" s="15"/>
    </row>
    <row r="41" spans="1:11" s="12" customFormat="1" ht="31.5">
      <c r="A41" s="7">
        <v>41</v>
      </c>
      <c r="B41" s="8" t="s">
        <v>187</v>
      </c>
      <c r="C41" s="8" t="s">
        <v>112</v>
      </c>
      <c r="D41" s="9">
        <v>426201594</v>
      </c>
      <c r="E41" s="8">
        <v>1509763</v>
      </c>
      <c r="F41" s="10">
        <v>45134</v>
      </c>
      <c r="G41" s="11">
        <v>1749500</v>
      </c>
      <c r="H41" s="10">
        <v>45147</v>
      </c>
      <c r="I41" s="97">
        <v>1749500</v>
      </c>
      <c r="J41" s="51" t="s">
        <v>113</v>
      </c>
      <c r="K41" s="15"/>
    </row>
    <row r="42" spans="1:11" s="12" customFormat="1" ht="15.75">
      <c r="A42" s="7">
        <v>42</v>
      </c>
      <c r="B42" s="8" t="s">
        <v>101</v>
      </c>
      <c r="C42" s="8" t="s">
        <v>271</v>
      </c>
      <c r="D42" s="9">
        <v>310397577</v>
      </c>
      <c r="E42" s="8">
        <v>1543823</v>
      </c>
      <c r="F42" s="10">
        <v>45142</v>
      </c>
      <c r="G42" s="11">
        <v>1135200</v>
      </c>
      <c r="H42" s="10">
        <v>45147</v>
      </c>
      <c r="I42" s="97">
        <v>1135200</v>
      </c>
      <c r="J42" s="51" t="s">
        <v>183</v>
      </c>
      <c r="K42" s="15"/>
    </row>
    <row r="43" spans="1:11" s="12" customFormat="1" ht="15.75">
      <c r="A43" s="7">
        <v>43</v>
      </c>
      <c r="B43" s="8" t="s">
        <v>136</v>
      </c>
      <c r="C43" s="8" t="s">
        <v>271</v>
      </c>
      <c r="D43" s="9">
        <v>310397577</v>
      </c>
      <c r="E43" s="8">
        <v>1543847</v>
      </c>
      <c r="F43" s="10">
        <v>45142</v>
      </c>
      <c r="G43" s="11">
        <v>706000</v>
      </c>
      <c r="H43" s="10">
        <v>45147</v>
      </c>
      <c r="I43" s="97">
        <v>706000</v>
      </c>
      <c r="J43" s="51" t="s">
        <v>183</v>
      </c>
      <c r="K43" s="15"/>
    </row>
    <row r="44" spans="1:11" s="12" customFormat="1" ht="31.5">
      <c r="A44" s="7">
        <v>44</v>
      </c>
      <c r="B44" s="8" t="s">
        <v>382</v>
      </c>
      <c r="C44" s="8" t="s">
        <v>383</v>
      </c>
      <c r="D44" s="9">
        <v>301250718</v>
      </c>
      <c r="E44" s="8">
        <v>1555960</v>
      </c>
      <c r="F44" s="10">
        <v>45145</v>
      </c>
      <c r="G44" s="11">
        <v>3700000</v>
      </c>
      <c r="H44" s="10">
        <v>45147</v>
      </c>
      <c r="I44" s="97">
        <v>3700000</v>
      </c>
      <c r="J44" s="51" t="s">
        <v>358</v>
      </c>
      <c r="K44" s="15"/>
    </row>
    <row r="45" spans="1:11" s="12" customFormat="1" ht="31.5">
      <c r="A45" s="7">
        <v>45</v>
      </c>
      <c r="B45" s="8" t="s">
        <v>384</v>
      </c>
      <c r="C45" s="8" t="s">
        <v>385</v>
      </c>
      <c r="D45" s="9">
        <v>308618133</v>
      </c>
      <c r="E45" s="8">
        <v>1519522</v>
      </c>
      <c r="F45" s="10">
        <v>45136</v>
      </c>
      <c r="G45" s="11" t="s">
        <v>386</v>
      </c>
      <c r="H45" s="10">
        <v>45153</v>
      </c>
      <c r="I45" s="97" t="s">
        <v>386</v>
      </c>
      <c r="J45" s="51" t="s">
        <v>113</v>
      </c>
      <c r="K45" s="15"/>
    </row>
    <row r="46" spans="1:11" s="12" customFormat="1" ht="15.75">
      <c r="A46" s="7">
        <v>46</v>
      </c>
      <c r="B46" s="8"/>
      <c r="C46" s="8"/>
      <c r="D46" s="9"/>
      <c r="E46" s="8"/>
      <c r="F46" s="10"/>
      <c r="G46" s="11"/>
      <c r="H46" s="10"/>
      <c r="I46" s="97"/>
      <c r="J46" s="51"/>
      <c r="K46" s="15"/>
    </row>
    <row r="47" spans="1:11" s="12" customFormat="1" ht="15.75">
      <c r="A47" s="7">
        <v>47</v>
      </c>
      <c r="B47" s="8"/>
      <c r="C47" s="8"/>
      <c r="D47" s="9"/>
      <c r="E47" s="8"/>
      <c r="F47" s="10"/>
      <c r="G47" s="11"/>
      <c r="H47" s="10"/>
      <c r="I47" s="97"/>
      <c r="J47" s="51"/>
      <c r="K47" s="15"/>
    </row>
    <row r="48" spans="1:11" s="12" customFormat="1" ht="15.75">
      <c r="A48" s="7">
        <v>48</v>
      </c>
      <c r="B48" s="8"/>
      <c r="C48" s="8"/>
      <c r="D48" s="9"/>
      <c r="E48" s="8"/>
      <c r="F48" s="10"/>
      <c r="G48" s="11"/>
      <c r="H48" s="10"/>
      <c r="I48" s="97"/>
      <c r="J48" s="51"/>
      <c r="K48" s="15"/>
    </row>
    <row r="49" spans="1:11" s="12" customFormat="1" ht="15.75">
      <c r="A49" s="7">
        <v>49</v>
      </c>
      <c r="B49" s="8"/>
      <c r="C49" s="8"/>
      <c r="D49" s="9"/>
      <c r="E49" s="8"/>
      <c r="F49" s="10"/>
      <c r="G49" s="11"/>
      <c r="H49" s="10"/>
      <c r="I49" s="97"/>
      <c r="J49" s="51"/>
      <c r="K49" s="15"/>
    </row>
    <row r="50" spans="1:11" s="12" customFormat="1" ht="15.75">
      <c r="A50" s="7">
        <v>50</v>
      </c>
      <c r="B50" s="8"/>
      <c r="C50" s="8"/>
      <c r="D50" s="9"/>
      <c r="E50" s="8"/>
      <c r="F50" s="10"/>
      <c r="G50" s="11"/>
      <c r="H50" s="10"/>
      <c r="I50" s="97"/>
      <c r="J50" s="51"/>
      <c r="K50" s="15"/>
    </row>
    <row r="51" spans="1:11" s="12" customFormat="1" ht="15.75">
      <c r="A51" s="7">
        <v>51</v>
      </c>
      <c r="B51" s="8"/>
      <c r="C51" s="8"/>
      <c r="D51" s="9"/>
      <c r="E51" s="8"/>
      <c r="F51" s="10"/>
      <c r="G51" s="11"/>
      <c r="H51" s="10"/>
      <c r="I51" s="97"/>
      <c r="J51" s="51"/>
      <c r="K51" s="15"/>
    </row>
    <row r="52" spans="1:11" s="12" customFormat="1" ht="15.75">
      <c r="A52" s="7">
        <v>52</v>
      </c>
      <c r="B52" s="8"/>
      <c r="C52" s="8"/>
      <c r="D52" s="9"/>
      <c r="E52" s="8"/>
      <c r="F52" s="10"/>
      <c r="G52" s="11"/>
      <c r="H52" s="10"/>
      <c r="I52" s="97"/>
      <c r="J52" s="51"/>
      <c r="K52" s="15"/>
    </row>
    <row r="53" spans="1:11" s="12" customFormat="1" ht="15.75">
      <c r="A53" s="7">
        <v>53</v>
      </c>
      <c r="B53" s="8"/>
      <c r="C53" s="8"/>
      <c r="D53" s="9"/>
      <c r="E53" s="8"/>
      <c r="F53" s="10"/>
      <c r="G53" s="11"/>
      <c r="H53" s="10"/>
      <c r="I53" s="97"/>
      <c r="J53" s="51"/>
      <c r="K53" s="15"/>
    </row>
    <row r="54" spans="1:11" s="12" customFormat="1" ht="15.75">
      <c r="A54" s="7">
        <v>54</v>
      </c>
      <c r="B54" s="8"/>
      <c r="C54" s="8"/>
      <c r="D54" s="9"/>
      <c r="E54" s="8"/>
      <c r="F54" s="10"/>
      <c r="G54" s="11"/>
      <c r="H54" s="10"/>
      <c r="I54" s="97"/>
      <c r="J54" s="51"/>
      <c r="K54" s="15"/>
    </row>
    <row r="55" spans="1:11" s="12" customFormat="1" ht="15.75">
      <c r="A55" s="7">
        <v>55</v>
      </c>
      <c r="B55" s="8"/>
      <c r="C55" s="8"/>
      <c r="D55" s="9"/>
      <c r="E55" s="8"/>
      <c r="F55" s="10"/>
      <c r="G55" s="11"/>
      <c r="H55" s="10"/>
      <c r="I55" s="97"/>
      <c r="J55" s="51"/>
      <c r="K55" s="15"/>
    </row>
    <row r="56" spans="1:11" s="12" customFormat="1" ht="15.75">
      <c r="A56" s="7">
        <v>56</v>
      </c>
      <c r="B56" s="8"/>
      <c r="C56" s="8"/>
      <c r="D56" s="9"/>
      <c r="E56" s="8"/>
      <c r="F56" s="10"/>
      <c r="G56" s="11"/>
      <c r="H56" s="10"/>
      <c r="I56" s="97"/>
      <c r="J56" s="51"/>
      <c r="K56" s="15"/>
    </row>
    <row r="57" spans="1:11" s="12" customFormat="1" ht="15.75">
      <c r="A57" s="7">
        <v>57</v>
      </c>
      <c r="B57" s="8"/>
      <c r="C57" s="8"/>
      <c r="D57" s="9"/>
      <c r="E57" s="8"/>
      <c r="F57" s="10"/>
      <c r="G57" s="11"/>
      <c r="H57" s="10"/>
      <c r="I57" s="97"/>
      <c r="J57" s="51"/>
      <c r="K57" s="15"/>
    </row>
    <row r="58" spans="1:11" s="12" customFormat="1" ht="15.75">
      <c r="A58" s="7">
        <v>58</v>
      </c>
      <c r="B58" s="8"/>
      <c r="C58" s="8"/>
      <c r="D58" s="9"/>
      <c r="E58" s="8"/>
      <c r="F58" s="10"/>
      <c r="G58" s="11"/>
      <c r="H58" s="10"/>
      <c r="I58" s="97"/>
      <c r="J58" s="51"/>
      <c r="K58" s="15"/>
    </row>
    <row r="59" spans="1:11" s="12" customFormat="1" ht="15.75">
      <c r="A59" s="7">
        <v>59</v>
      </c>
      <c r="B59" s="8"/>
      <c r="C59" s="8"/>
      <c r="D59" s="9"/>
      <c r="E59" s="8"/>
      <c r="F59" s="10"/>
      <c r="G59" s="11"/>
      <c r="H59" s="10"/>
      <c r="I59" s="97"/>
      <c r="J59" s="51"/>
      <c r="K59" s="15"/>
    </row>
    <row r="60" spans="1:11" s="12" customFormat="1" ht="15.75">
      <c r="A60" s="7">
        <v>60</v>
      </c>
      <c r="B60" s="8"/>
      <c r="C60" s="8"/>
      <c r="D60" s="9"/>
      <c r="E60" s="8"/>
      <c r="F60" s="10"/>
      <c r="G60" s="11"/>
      <c r="H60" s="10"/>
      <c r="I60" s="97"/>
      <c r="J60" s="51"/>
      <c r="K60" s="15"/>
    </row>
    <row r="61" spans="1:11" s="12" customFormat="1" ht="15.75" hidden="1">
      <c r="A61" s="7">
        <v>61</v>
      </c>
      <c r="B61" s="8"/>
      <c r="C61" s="8"/>
      <c r="D61" s="9"/>
      <c r="E61" s="8"/>
      <c r="F61" s="10"/>
      <c r="G61" s="11"/>
      <c r="H61" s="10"/>
      <c r="I61" s="97"/>
      <c r="J61" s="51"/>
      <c r="K61" s="15"/>
    </row>
    <row r="62" spans="1:11" s="12" customFormat="1" ht="15.75" hidden="1">
      <c r="A62" s="7">
        <v>62</v>
      </c>
      <c r="B62" s="8"/>
      <c r="C62" s="8"/>
      <c r="D62" s="9"/>
      <c r="E62" s="8"/>
      <c r="F62" s="10"/>
      <c r="G62" s="11"/>
      <c r="H62" s="10"/>
      <c r="I62" s="97"/>
      <c r="J62" s="51"/>
      <c r="K62" s="15"/>
    </row>
    <row r="63" spans="1:11" s="12" customFormat="1" ht="15.75" hidden="1">
      <c r="A63" s="7">
        <v>63</v>
      </c>
      <c r="B63" s="8"/>
      <c r="C63" s="8"/>
      <c r="D63" s="9"/>
      <c r="E63" s="8"/>
      <c r="F63" s="10"/>
      <c r="G63" s="11"/>
      <c r="H63" s="10"/>
      <c r="I63" s="97"/>
      <c r="J63" s="51"/>
      <c r="K63" s="15"/>
    </row>
    <row r="64" spans="1:11" s="12" customFormat="1" ht="15.75" hidden="1">
      <c r="A64" s="7">
        <v>64</v>
      </c>
      <c r="B64" s="8"/>
      <c r="C64" s="8"/>
      <c r="D64" s="9"/>
      <c r="E64" s="8"/>
      <c r="F64" s="10"/>
      <c r="G64" s="11"/>
      <c r="H64" s="10"/>
      <c r="I64" s="97"/>
      <c r="J64" s="51"/>
      <c r="K64" s="79"/>
    </row>
    <row r="65" spans="1:11" s="12" customFormat="1" ht="15.75" hidden="1">
      <c r="A65" s="7">
        <v>65</v>
      </c>
      <c r="B65" s="8"/>
      <c r="C65" s="8"/>
      <c r="D65" s="9"/>
      <c r="E65" s="8"/>
      <c r="F65" s="10"/>
      <c r="G65" s="11"/>
      <c r="H65" s="10"/>
      <c r="I65" s="97"/>
      <c r="J65" s="51"/>
      <c r="K65" s="15"/>
    </row>
    <row r="66" spans="1:11" s="12" customFormat="1" ht="15.75" hidden="1">
      <c r="A66" s="7">
        <v>66</v>
      </c>
      <c r="B66" s="8"/>
      <c r="C66" s="8"/>
      <c r="D66" s="9"/>
      <c r="E66" s="8"/>
      <c r="F66" s="10"/>
      <c r="G66" s="11"/>
      <c r="H66" s="10"/>
      <c r="I66" s="97"/>
      <c r="J66" s="51"/>
      <c r="K66" s="15"/>
    </row>
    <row r="67" spans="1:11" s="12" customFormat="1" ht="15.75" hidden="1">
      <c r="A67" s="7">
        <v>67</v>
      </c>
      <c r="B67" s="8"/>
      <c r="C67" s="8"/>
      <c r="D67" s="9"/>
      <c r="E67" s="8"/>
      <c r="F67" s="10"/>
      <c r="G67" s="11"/>
      <c r="H67" s="10"/>
      <c r="I67" s="97"/>
      <c r="J67" s="51"/>
      <c r="K67" s="15"/>
    </row>
    <row r="68" spans="1:11" s="12" customFormat="1" ht="15.75" hidden="1">
      <c r="A68" s="7">
        <v>68</v>
      </c>
      <c r="B68" s="8"/>
      <c r="C68" s="8"/>
      <c r="D68" s="9"/>
      <c r="E68" s="8"/>
      <c r="F68" s="10"/>
      <c r="G68" s="11"/>
      <c r="H68" s="10"/>
      <c r="I68" s="97"/>
      <c r="J68" s="51"/>
      <c r="K68" s="15"/>
    </row>
    <row r="69" spans="1:11" s="12" customFormat="1" ht="15.75" hidden="1">
      <c r="A69" s="7">
        <v>69</v>
      </c>
      <c r="B69" s="8"/>
      <c r="C69" s="8"/>
      <c r="D69" s="9"/>
      <c r="E69" s="8"/>
      <c r="F69" s="10"/>
      <c r="G69" s="11"/>
      <c r="H69" s="10"/>
      <c r="I69" s="97"/>
      <c r="J69" s="51"/>
      <c r="K69" s="15"/>
    </row>
    <row r="70" spans="1:11" s="12" customFormat="1" ht="15.75" hidden="1">
      <c r="A70" s="7">
        <v>70</v>
      </c>
      <c r="B70" s="8"/>
      <c r="C70" s="8"/>
      <c r="D70" s="9"/>
      <c r="E70" s="8"/>
      <c r="F70" s="10"/>
      <c r="G70" s="11"/>
      <c r="H70" s="10"/>
      <c r="I70" s="97"/>
      <c r="J70" s="51"/>
      <c r="K70" s="15"/>
    </row>
    <row r="71" spans="1:11" s="12" customFormat="1" ht="15.75" hidden="1">
      <c r="A71" s="7">
        <v>71</v>
      </c>
      <c r="B71" s="8"/>
      <c r="C71" s="8"/>
      <c r="D71" s="9"/>
      <c r="E71" s="8"/>
      <c r="F71" s="10"/>
      <c r="G71" s="11"/>
      <c r="H71" s="10"/>
      <c r="I71" s="97"/>
      <c r="J71" s="51"/>
      <c r="K71" s="15"/>
    </row>
    <row r="72" spans="1:11" s="12" customFormat="1" ht="15.75" hidden="1">
      <c r="A72" s="7">
        <v>72</v>
      </c>
      <c r="B72" s="8"/>
      <c r="C72" s="8"/>
      <c r="D72" s="9"/>
      <c r="E72" s="8"/>
      <c r="F72" s="10"/>
      <c r="G72" s="11"/>
      <c r="H72" s="10"/>
      <c r="I72" s="97"/>
      <c r="J72" s="51"/>
      <c r="K72" s="15"/>
    </row>
    <row r="73" spans="1:11" s="12" customFormat="1" ht="15.75" hidden="1">
      <c r="A73" s="7">
        <v>73</v>
      </c>
      <c r="B73" s="8"/>
      <c r="C73" s="8"/>
      <c r="D73" s="9"/>
      <c r="E73" s="8"/>
      <c r="F73" s="10"/>
      <c r="G73" s="11"/>
      <c r="H73" s="10"/>
      <c r="I73" s="97"/>
      <c r="J73" s="51"/>
      <c r="K73" s="15"/>
    </row>
    <row r="74" spans="1:11" s="12" customFormat="1" ht="15.75" hidden="1">
      <c r="A74" s="7">
        <v>74</v>
      </c>
      <c r="B74" s="8"/>
      <c r="C74" s="8"/>
      <c r="D74" s="9"/>
      <c r="E74" s="8"/>
      <c r="F74" s="10"/>
      <c r="G74" s="11"/>
      <c r="H74" s="10"/>
      <c r="I74" s="97"/>
      <c r="J74" s="51"/>
      <c r="K74" s="15"/>
    </row>
    <row r="75" spans="1:11" s="12" customFormat="1" ht="15.75" hidden="1">
      <c r="A75" s="7">
        <v>75</v>
      </c>
      <c r="B75" s="8"/>
      <c r="C75" s="8"/>
      <c r="D75" s="9"/>
      <c r="E75" s="8"/>
      <c r="F75" s="10"/>
      <c r="G75" s="11"/>
      <c r="H75" s="10"/>
      <c r="I75" s="97"/>
      <c r="J75" s="51"/>
      <c r="K75" s="15"/>
    </row>
    <row r="76" spans="1:11" s="12" customFormat="1" ht="15.75" hidden="1">
      <c r="A76" s="7">
        <v>76</v>
      </c>
      <c r="B76" s="8"/>
      <c r="C76" s="8"/>
      <c r="D76" s="9"/>
      <c r="E76" s="8"/>
      <c r="F76" s="10"/>
      <c r="G76" s="11"/>
      <c r="H76" s="10"/>
      <c r="I76" s="97"/>
      <c r="J76" s="51"/>
      <c r="K76" s="15"/>
    </row>
    <row r="77" spans="1:11" s="12" customFormat="1" ht="15.75" hidden="1">
      <c r="A77" s="7">
        <v>77</v>
      </c>
      <c r="B77" s="8"/>
      <c r="C77" s="8"/>
      <c r="D77" s="9"/>
      <c r="E77" s="8"/>
      <c r="F77" s="10"/>
      <c r="G77" s="11"/>
      <c r="H77" s="10"/>
      <c r="I77" s="97"/>
      <c r="J77" s="51"/>
      <c r="K77" s="15"/>
    </row>
    <row r="78" spans="1:11" s="12" customFormat="1" ht="15.75" hidden="1">
      <c r="A78" s="7">
        <v>78</v>
      </c>
      <c r="B78" s="8"/>
      <c r="C78" s="8"/>
      <c r="D78" s="9"/>
      <c r="E78" s="8"/>
      <c r="F78" s="10"/>
      <c r="G78" s="11"/>
      <c r="H78" s="10"/>
      <c r="I78" s="97"/>
      <c r="J78" s="51"/>
      <c r="K78" s="15"/>
    </row>
    <row r="79" spans="1:11" s="12" customFormat="1" ht="15.75" hidden="1">
      <c r="A79" s="7">
        <v>79</v>
      </c>
      <c r="B79" s="8"/>
      <c r="C79" s="8"/>
      <c r="D79" s="9"/>
      <c r="E79" s="8"/>
      <c r="F79" s="10"/>
      <c r="G79" s="11"/>
      <c r="H79" s="10"/>
      <c r="I79" s="97"/>
      <c r="J79" s="51"/>
      <c r="K79" s="15"/>
    </row>
    <row r="80" spans="1:11" s="12" customFormat="1" ht="15.75" hidden="1">
      <c r="A80" s="7">
        <v>80</v>
      </c>
      <c r="B80" s="8"/>
      <c r="C80" s="8"/>
      <c r="D80" s="9"/>
      <c r="E80" s="8"/>
      <c r="F80" s="10"/>
      <c r="G80" s="11"/>
      <c r="H80" s="10"/>
      <c r="I80" s="97"/>
      <c r="J80" s="51"/>
      <c r="K80" s="15"/>
    </row>
    <row r="81" spans="1:11" s="12" customFormat="1" ht="15.75" hidden="1">
      <c r="A81" s="7">
        <v>81</v>
      </c>
      <c r="B81" s="8"/>
      <c r="C81" s="8"/>
      <c r="D81" s="9"/>
      <c r="E81" s="8"/>
      <c r="F81" s="10"/>
      <c r="G81" s="11"/>
      <c r="H81" s="10"/>
      <c r="I81" s="97"/>
      <c r="J81" s="51"/>
      <c r="K81" s="15"/>
    </row>
    <row r="82" spans="1:11" s="12" customFormat="1" ht="15.75" hidden="1">
      <c r="A82" s="7">
        <v>82</v>
      </c>
      <c r="B82" s="8"/>
      <c r="C82" s="8"/>
      <c r="D82" s="9"/>
      <c r="E82" s="8"/>
      <c r="F82" s="10"/>
      <c r="G82" s="11"/>
      <c r="H82" s="10"/>
      <c r="I82" s="97"/>
      <c r="J82" s="51"/>
      <c r="K82" s="15"/>
    </row>
    <row r="83" spans="1:11" s="12" customFormat="1" ht="15.75" hidden="1">
      <c r="A83" s="7">
        <v>83</v>
      </c>
      <c r="B83" s="8"/>
      <c r="C83" s="8"/>
      <c r="D83" s="9"/>
      <c r="E83" s="8"/>
      <c r="F83" s="10"/>
      <c r="G83" s="11"/>
      <c r="H83" s="10"/>
      <c r="I83" s="97"/>
      <c r="J83" s="51"/>
      <c r="K83" s="15"/>
    </row>
    <row r="84" spans="1:11" s="12" customFormat="1" ht="15.75" hidden="1">
      <c r="A84" s="7">
        <v>84</v>
      </c>
      <c r="B84" s="8"/>
      <c r="C84" s="8"/>
      <c r="D84" s="9"/>
      <c r="E84" s="8"/>
      <c r="F84" s="10"/>
      <c r="G84" s="11"/>
      <c r="H84" s="10"/>
      <c r="I84" s="97"/>
      <c r="J84" s="51"/>
      <c r="K84" s="15"/>
    </row>
    <row r="85" spans="1:11" s="12" customFormat="1" ht="15.75" hidden="1">
      <c r="A85" s="7">
        <v>85</v>
      </c>
      <c r="B85" s="8"/>
      <c r="C85" s="8"/>
      <c r="D85" s="9"/>
      <c r="E85" s="8"/>
      <c r="F85" s="10"/>
      <c r="G85" s="11"/>
      <c r="H85" s="10"/>
      <c r="I85" s="97"/>
      <c r="J85" s="51"/>
      <c r="K85" s="15"/>
    </row>
    <row r="86" spans="1:11" s="12" customFormat="1" ht="15.75" hidden="1">
      <c r="A86" s="7">
        <v>86</v>
      </c>
      <c r="B86" s="8"/>
      <c r="C86" s="8"/>
      <c r="D86" s="9"/>
      <c r="E86" s="8"/>
      <c r="F86" s="10"/>
      <c r="G86" s="11"/>
      <c r="H86" s="10"/>
      <c r="I86" s="97"/>
      <c r="J86" s="51"/>
      <c r="K86" s="15"/>
    </row>
    <row r="87" spans="1:11" s="12" customFormat="1" ht="15.75" hidden="1">
      <c r="A87" s="7">
        <v>87</v>
      </c>
      <c r="B87" s="8"/>
      <c r="C87" s="8"/>
      <c r="D87" s="9"/>
      <c r="E87" s="8"/>
      <c r="F87" s="10"/>
      <c r="G87" s="11"/>
      <c r="H87" s="10"/>
      <c r="I87" s="97"/>
      <c r="J87" s="51"/>
      <c r="K87" s="15"/>
    </row>
    <row r="88" spans="1:11" s="12" customFormat="1" ht="15.75" hidden="1">
      <c r="A88" s="7">
        <v>88</v>
      </c>
      <c r="B88" s="8"/>
      <c r="C88" s="8"/>
      <c r="D88" s="9"/>
      <c r="E88" s="8"/>
      <c r="F88" s="10"/>
      <c r="G88" s="11"/>
      <c r="H88" s="10"/>
      <c r="I88" s="97"/>
      <c r="J88" s="51"/>
      <c r="K88" s="15"/>
    </row>
    <row r="89" spans="1:11" s="12" customFormat="1" ht="15.75" hidden="1">
      <c r="A89" s="7">
        <v>89</v>
      </c>
      <c r="B89" s="8"/>
      <c r="C89" s="8"/>
      <c r="D89" s="9"/>
      <c r="E89" s="8"/>
      <c r="F89" s="10"/>
      <c r="G89" s="11"/>
      <c r="H89" s="10"/>
      <c r="I89" s="97"/>
      <c r="J89" s="51"/>
      <c r="K89" s="15"/>
    </row>
    <row r="90" spans="1:11" s="12" customFormat="1" ht="15.75" hidden="1">
      <c r="A90" s="7">
        <v>90</v>
      </c>
      <c r="B90" s="8"/>
      <c r="C90" s="8"/>
      <c r="D90" s="9"/>
      <c r="E90" s="8"/>
      <c r="F90" s="10"/>
      <c r="G90" s="11"/>
      <c r="H90" s="10"/>
      <c r="I90" s="97"/>
      <c r="J90" s="51"/>
      <c r="K90" s="15"/>
    </row>
    <row r="91" spans="1:11" s="12" customFormat="1" ht="15.75" hidden="1">
      <c r="A91" s="7">
        <v>91</v>
      </c>
      <c r="B91" s="8"/>
      <c r="C91" s="8"/>
      <c r="D91" s="9"/>
      <c r="E91" s="8"/>
      <c r="F91" s="10"/>
      <c r="G91" s="11"/>
      <c r="H91" s="10"/>
      <c r="I91" s="97"/>
      <c r="J91" s="51"/>
      <c r="K91" s="15"/>
    </row>
    <row r="92" spans="1:11" s="12" customFormat="1" ht="15.75" hidden="1">
      <c r="A92" s="7">
        <v>92</v>
      </c>
      <c r="B92" s="8"/>
      <c r="C92" s="8"/>
      <c r="D92" s="9"/>
      <c r="E92" s="8"/>
      <c r="F92" s="10"/>
      <c r="G92" s="11"/>
      <c r="H92" s="10"/>
      <c r="I92" s="97"/>
      <c r="J92" s="51"/>
      <c r="K92" s="15"/>
    </row>
    <row r="93" spans="1:11" s="12" customFormat="1" ht="15.75" hidden="1">
      <c r="A93" s="7">
        <v>93</v>
      </c>
      <c r="B93" s="8"/>
      <c r="C93" s="8"/>
      <c r="D93" s="9"/>
      <c r="E93" s="8"/>
      <c r="F93" s="10"/>
      <c r="G93" s="11"/>
      <c r="H93" s="10"/>
      <c r="I93" s="97"/>
      <c r="J93" s="51"/>
      <c r="K93" s="15"/>
    </row>
    <row r="94" spans="1:11" s="12" customFormat="1" ht="15.75" hidden="1">
      <c r="A94" s="7">
        <v>94</v>
      </c>
      <c r="B94" s="8"/>
      <c r="C94" s="8"/>
      <c r="D94" s="9"/>
      <c r="E94" s="8"/>
      <c r="F94" s="10"/>
      <c r="G94" s="11"/>
      <c r="H94" s="10"/>
      <c r="I94" s="97"/>
      <c r="J94" s="51"/>
      <c r="K94" s="15"/>
    </row>
    <row r="95" spans="1:11" s="12" customFormat="1" ht="15.75" hidden="1">
      <c r="A95" s="7">
        <v>95</v>
      </c>
      <c r="B95" s="8"/>
      <c r="C95" s="8"/>
      <c r="D95" s="9"/>
      <c r="E95" s="8"/>
      <c r="F95" s="10"/>
      <c r="G95" s="11"/>
      <c r="H95" s="10"/>
      <c r="I95" s="97"/>
      <c r="J95" s="51"/>
      <c r="K95" s="15"/>
    </row>
    <row r="96" spans="1:11" s="12" customFormat="1" ht="15.75" hidden="1">
      <c r="A96" s="7">
        <v>96</v>
      </c>
      <c r="B96" s="8"/>
      <c r="C96" s="8"/>
      <c r="D96" s="9"/>
      <c r="E96" s="8"/>
      <c r="F96" s="10"/>
      <c r="G96" s="11"/>
      <c r="H96" s="10"/>
      <c r="I96" s="97"/>
      <c r="J96" s="51"/>
      <c r="K96" s="15"/>
    </row>
    <row r="97" spans="1:11" s="12" customFormat="1" ht="15.75" hidden="1">
      <c r="A97" s="7">
        <v>97</v>
      </c>
      <c r="B97" s="8"/>
      <c r="C97" s="8"/>
      <c r="D97" s="9"/>
      <c r="E97" s="8"/>
      <c r="F97" s="10"/>
      <c r="G97" s="11"/>
      <c r="H97" s="10"/>
      <c r="I97" s="97"/>
      <c r="J97" s="51"/>
      <c r="K97" s="15"/>
    </row>
    <row r="98" spans="1:11" s="12" customFormat="1" ht="15.75" hidden="1">
      <c r="A98" s="7">
        <v>98</v>
      </c>
      <c r="B98" s="8"/>
      <c r="C98" s="8"/>
      <c r="D98" s="9"/>
      <c r="E98" s="8"/>
      <c r="F98" s="10"/>
      <c r="G98" s="11"/>
      <c r="H98" s="10"/>
      <c r="I98" s="97"/>
      <c r="J98" s="51"/>
      <c r="K98" s="15"/>
    </row>
    <row r="99" spans="1:11" s="12" customFormat="1" ht="15.75" hidden="1">
      <c r="A99" s="7">
        <v>99</v>
      </c>
      <c r="B99" s="8"/>
      <c r="C99" s="8"/>
      <c r="D99" s="9"/>
      <c r="E99" s="8"/>
      <c r="F99" s="10"/>
      <c r="G99" s="11"/>
      <c r="H99" s="10"/>
      <c r="I99" s="97"/>
      <c r="J99" s="51"/>
      <c r="K99" s="15"/>
    </row>
    <row r="100" spans="1:11" s="12" customFormat="1" ht="15.75" hidden="1">
      <c r="A100" s="7">
        <v>100</v>
      </c>
      <c r="B100" s="8"/>
      <c r="C100" s="8"/>
      <c r="D100" s="9"/>
      <c r="E100" s="8"/>
      <c r="F100" s="10"/>
      <c r="G100" s="11"/>
      <c r="H100" s="10"/>
      <c r="I100" s="97"/>
      <c r="J100" s="51"/>
      <c r="K100" s="15"/>
    </row>
    <row r="101" spans="1:11" s="12" customFormat="1" ht="15.75" hidden="1">
      <c r="A101" s="7">
        <v>101</v>
      </c>
      <c r="B101" s="8"/>
      <c r="C101" s="8"/>
      <c r="D101" s="9"/>
      <c r="E101" s="8"/>
      <c r="F101" s="10"/>
      <c r="G101" s="11"/>
      <c r="H101" s="10"/>
      <c r="I101" s="97"/>
      <c r="J101" s="51"/>
      <c r="K101" s="15"/>
    </row>
    <row r="102" spans="1:11" s="12" customFormat="1" ht="15.75" hidden="1">
      <c r="A102" s="7">
        <v>102</v>
      </c>
      <c r="B102" s="8"/>
      <c r="C102" s="8"/>
      <c r="D102" s="9"/>
      <c r="E102" s="8"/>
      <c r="F102" s="10"/>
      <c r="G102" s="11"/>
      <c r="H102" s="10"/>
      <c r="I102" s="97"/>
      <c r="J102" s="51"/>
      <c r="K102" s="15"/>
    </row>
    <row r="103" spans="1:11" s="12" customFormat="1" ht="15.75" hidden="1">
      <c r="A103" s="7">
        <v>103</v>
      </c>
      <c r="B103" s="8"/>
      <c r="C103" s="8"/>
      <c r="D103" s="9"/>
      <c r="E103" s="8"/>
      <c r="F103" s="10"/>
      <c r="G103" s="11"/>
      <c r="H103" s="10"/>
      <c r="I103" s="97"/>
      <c r="J103" s="51"/>
      <c r="K103" s="15"/>
    </row>
    <row r="104" spans="1:11" s="12" customFormat="1" ht="15.75" hidden="1">
      <c r="A104" s="7">
        <v>104</v>
      </c>
      <c r="B104" s="8"/>
      <c r="C104" s="8"/>
      <c r="D104" s="9"/>
      <c r="E104" s="8"/>
      <c r="F104" s="10"/>
      <c r="G104" s="11"/>
      <c r="H104" s="10"/>
      <c r="I104" s="97"/>
      <c r="J104" s="51"/>
      <c r="K104" s="15"/>
    </row>
    <row r="105" spans="1:11" s="12" customFormat="1" ht="15.75" hidden="1">
      <c r="A105" s="7">
        <v>105</v>
      </c>
      <c r="B105" s="8"/>
      <c r="C105" s="8"/>
      <c r="D105" s="9"/>
      <c r="E105" s="8"/>
      <c r="F105" s="10"/>
      <c r="G105" s="11"/>
      <c r="H105" s="10"/>
      <c r="I105" s="97"/>
      <c r="J105" s="51"/>
      <c r="K105" s="15"/>
    </row>
    <row r="106" spans="1:11" s="12" customFormat="1" ht="15.75" hidden="1">
      <c r="A106" s="7">
        <v>106</v>
      </c>
      <c r="B106" s="8"/>
      <c r="C106" s="8"/>
      <c r="D106" s="9"/>
      <c r="E106" s="8"/>
      <c r="F106" s="10"/>
      <c r="G106" s="11"/>
      <c r="H106" s="10"/>
      <c r="I106" s="97"/>
      <c r="J106" s="51"/>
      <c r="K106" s="15"/>
    </row>
    <row r="107" spans="1:11" s="12" customFormat="1" ht="15.75" hidden="1">
      <c r="A107" s="7">
        <v>107</v>
      </c>
      <c r="B107" s="8"/>
      <c r="C107" s="8"/>
      <c r="D107" s="9"/>
      <c r="E107" s="8"/>
      <c r="F107" s="10"/>
      <c r="G107" s="11"/>
      <c r="H107" s="10"/>
      <c r="I107" s="97"/>
      <c r="J107" s="51"/>
      <c r="K107" s="15"/>
    </row>
    <row r="108" spans="1:11" s="12" customFormat="1" ht="15.75" hidden="1">
      <c r="A108" s="7">
        <v>108</v>
      </c>
      <c r="B108" s="8"/>
      <c r="C108" s="8"/>
      <c r="D108" s="9"/>
      <c r="E108" s="8"/>
      <c r="F108" s="10"/>
      <c r="G108" s="11"/>
      <c r="H108" s="10"/>
      <c r="I108" s="97"/>
      <c r="J108" s="51"/>
      <c r="K108" s="15"/>
    </row>
    <row r="109" spans="1:11" s="12" customFormat="1" ht="15.75" hidden="1">
      <c r="A109" s="7">
        <v>109</v>
      </c>
      <c r="B109" s="8"/>
      <c r="C109" s="8"/>
      <c r="D109" s="9"/>
      <c r="E109" s="8"/>
      <c r="F109" s="10"/>
      <c r="G109" s="11"/>
      <c r="H109" s="10"/>
      <c r="I109" s="97"/>
      <c r="J109" s="51"/>
      <c r="K109" s="15"/>
    </row>
    <row r="110" spans="1:11" s="12" customFormat="1" ht="15.75" hidden="1">
      <c r="A110" s="7">
        <v>110</v>
      </c>
      <c r="B110" s="8"/>
      <c r="C110" s="8"/>
      <c r="D110" s="9"/>
      <c r="E110" s="8"/>
      <c r="F110" s="10"/>
      <c r="G110" s="11"/>
      <c r="H110" s="10"/>
      <c r="I110" s="97"/>
      <c r="J110" s="51"/>
      <c r="K110" s="15"/>
    </row>
    <row r="111" spans="1:11" s="12" customFormat="1" ht="15.75" hidden="1">
      <c r="A111" s="7">
        <v>111</v>
      </c>
      <c r="B111" s="8"/>
      <c r="C111" s="8"/>
      <c r="D111" s="9"/>
      <c r="E111" s="8"/>
      <c r="F111" s="10"/>
      <c r="G111" s="11"/>
      <c r="H111" s="10"/>
      <c r="I111" s="97"/>
      <c r="J111" s="51"/>
      <c r="K111" s="15"/>
    </row>
    <row r="112" spans="1:11" s="12" customFormat="1" ht="15.75" hidden="1">
      <c r="A112" s="7">
        <v>112</v>
      </c>
      <c r="B112" s="8"/>
      <c r="C112" s="8"/>
      <c r="D112" s="9"/>
      <c r="E112" s="8"/>
      <c r="F112" s="10"/>
      <c r="G112" s="11"/>
      <c r="H112" s="10"/>
      <c r="I112" s="97"/>
      <c r="J112" s="51"/>
      <c r="K112" s="15"/>
    </row>
    <row r="113" spans="1:11" s="12" customFormat="1" ht="15.75" hidden="1">
      <c r="A113" s="7">
        <v>113</v>
      </c>
      <c r="B113" s="8"/>
      <c r="C113" s="8"/>
      <c r="D113" s="9"/>
      <c r="E113" s="8"/>
      <c r="F113" s="10"/>
      <c r="G113" s="11"/>
      <c r="H113" s="10"/>
      <c r="I113" s="97"/>
      <c r="J113" s="51"/>
      <c r="K113" s="15"/>
    </row>
    <row r="114" spans="1:11" s="12" customFormat="1" ht="15.75" hidden="1">
      <c r="A114" s="7">
        <v>114</v>
      </c>
      <c r="B114" s="8"/>
      <c r="C114" s="8"/>
      <c r="D114" s="9"/>
      <c r="E114" s="8"/>
      <c r="F114" s="10"/>
      <c r="G114" s="11"/>
      <c r="H114" s="10"/>
      <c r="I114" s="97"/>
      <c r="J114" s="51"/>
      <c r="K114" s="15"/>
    </row>
    <row r="115" spans="1:11" s="12" customFormat="1" ht="15.75" hidden="1">
      <c r="A115" s="7">
        <v>115</v>
      </c>
      <c r="B115" s="8"/>
      <c r="C115" s="8"/>
      <c r="D115" s="9"/>
      <c r="E115" s="8"/>
      <c r="F115" s="10"/>
      <c r="G115" s="11"/>
      <c r="H115" s="10"/>
      <c r="I115" s="97"/>
      <c r="J115" s="51"/>
      <c r="K115" s="15"/>
    </row>
    <row r="116" spans="1:11" s="12" customFormat="1" ht="15.75" hidden="1">
      <c r="A116" s="7">
        <v>116</v>
      </c>
      <c r="B116" s="8"/>
      <c r="C116" s="8"/>
      <c r="D116" s="9"/>
      <c r="E116" s="8"/>
      <c r="F116" s="10"/>
      <c r="G116" s="11"/>
      <c r="H116" s="10"/>
      <c r="I116" s="97"/>
      <c r="J116" s="51"/>
      <c r="K116" s="15"/>
    </row>
    <row r="117" spans="1:11" s="12" customFormat="1" ht="15.75" hidden="1">
      <c r="A117" s="7">
        <v>117</v>
      </c>
      <c r="B117" s="8"/>
      <c r="C117" s="8"/>
      <c r="D117" s="9"/>
      <c r="E117" s="8"/>
      <c r="F117" s="10"/>
      <c r="G117" s="11"/>
      <c r="H117" s="10"/>
      <c r="I117" s="97"/>
      <c r="J117" s="51"/>
      <c r="K117" s="15"/>
    </row>
    <row r="118" spans="1:11" s="12" customFormat="1" ht="15.75" hidden="1">
      <c r="A118" s="7">
        <v>118</v>
      </c>
      <c r="B118" s="8"/>
      <c r="C118" s="8"/>
      <c r="D118" s="9"/>
      <c r="E118" s="8"/>
      <c r="F118" s="10"/>
      <c r="G118" s="11"/>
      <c r="H118" s="10"/>
      <c r="I118" s="97"/>
      <c r="J118" s="51"/>
      <c r="K118" s="15"/>
    </row>
    <row r="119" spans="1:11" s="12" customFormat="1" ht="15.75" hidden="1">
      <c r="A119" s="7">
        <v>119</v>
      </c>
      <c r="B119" s="8"/>
      <c r="C119" s="8"/>
      <c r="D119" s="9"/>
      <c r="E119" s="8"/>
      <c r="F119" s="10"/>
      <c r="G119" s="11"/>
      <c r="H119" s="10"/>
      <c r="I119" s="97"/>
      <c r="J119" s="51"/>
      <c r="K119" s="15"/>
    </row>
    <row r="120" spans="1:11" s="12" customFormat="1" ht="15.75" hidden="1">
      <c r="A120" s="7">
        <v>120</v>
      </c>
      <c r="B120" s="8"/>
      <c r="C120" s="8"/>
      <c r="D120" s="9"/>
      <c r="E120" s="8"/>
      <c r="F120" s="10"/>
      <c r="G120" s="11"/>
      <c r="H120" s="10"/>
      <c r="I120" s="97"/>
      <c r="J120" s="51"/>
      <c r="K120" s="15"/>
    </row>
    <row r="121" spans="1:11" s="12" customFormat="1" ht="15.75" hidden="1">
      <c r="A121" s="7">
        <v>121</v>
      </c>
      <c r="B121" s="8"/>
      <c r="C121" s="8"/>
      <c r="D121" s="9"/>
      <c r="E121" s="8"/>
      <c r="F121" s="10"/>
      <c r="G121" s="11"/>
      <c r="H121" s="10"/>
      <c r="I121" s="97"/>
      <c r="J121" s="51"/>
      <c r="K121" s="15"/>
    </row>
    <row r="122" spans="1:11" s="12" customFormat="1" ht="15.75" hidden="1">
      <c r="A122" s="7">
        <v>122</v>
      </c>
      <c r="B122" s="8"/>
      <c r="C122" s="8"/>
      <c r="D122" s="9"/>
      <c r="E122" s="8"/>
      <c r="F122" s="10"/>
      <c r="G122" s="11"/>
      <c r="H122" s="10"/>
      <c r="I122" s="97"/>
      <c r="J122" s="51"/>
      <c r="K122" s="15"/>
    </row>
    <row r="123" spans="1:11" s="12" customFormat="1" ht="15.75" hidden="1">
      <c r="A123" s="7">
        <v>123</v>
      </c>
      <c r="B123" s="8"/>
      <c r="C123" s="8"/>
      <c r="D123" s="9"/>
      <c r="E123" s="8"/>
      <c r="F123" s="10"/>
      <c r="G123" s="11"/>
      <c r="H123" s="10"/>
      <c r="I123" s="97"/>
      <c r="J123" s="51"/>
      <c r="K123" s="15"/>
    </row>
    <row r="124" spans="1:11" s="12" customFormat="1" ht="15.75" hidden="1">
      <c r="A124" s="7">
        <v>124</v>
      </c>
      <c r="B124" s="8"/>
      <c r="C124" s="8"/>
      <c r="D124" s="9"/>
      <c r="E124" s="8"/>
      <c r="F124" s="10"/>
      <c r="G124" s="11"/>
      <c r="H124" s="10"/>
      <c r="I124" s="97"/>
      <c r="J124" s="51"/>
      <c r="K124" s="15"/>
    </row>
    <row r="125" spans="1:11" s="12" customFormat="1" ht="15.75" hidden="1">
      <c r="A125" s="7">
        <v>125</v>
      </c>
      <c r="B125" s="8"/>
      <c r="C125" s="8"/>
      <c r="D125" s="9"/>
      <c r="E125" s="8"/>
      <c r="F125" s="10"/>
      <c r="G125" s="11"/>
      <c r="H125" s="10"/>
      <c r="I125" s="97"/>
      <c r="J125" s="51"/>
      <c r="K125" s="15"/>
    </row>
    <row r="126" spans="1:11" s="12" customFormat="1" ht="15.75" hidden="1">
      <c r="A126" s="7">
        <v>126</v>
      </c>
      <c r="B126" s="8"/>
      <c r="C126" s="8"/>
      <c r="D126" s="9"/>
      <c r="E126" s="8"/>
      <c r="F126" s="10"/>
      <c r="G126" s="11"/>
      <c r="H126" s="10"/>
      <c r="I126" s="97"/>
      <c r="J126" s="51"/>
      <c r="K126" s="15"/>
    </row>
    <row r="127" spans="1:11" s="12" customFormat="1" ht="15.75" hidden="1">
      <c r="A127" s="7">
        <v>127</v>
      </c>
      <c r="B127" s="8"/>
      <c r="C127" s="8"/>
      <c r="D127" s="9"/>
      <c r="E127" s="8"/>
      <c r="F127" s="10"/>
      <c r="G127" s="11"/>
      <c r="H127" s="10"/>
      <c r="I127" s="97"/>
      <c r="J127" s="51"/>
      <c r="K127" s="15"/>
    </row>
    <row r="128" spans="1:11" s="12" customFormat="1" ht="15.75" hidden="1">
      <c r="A128" s="7">
        <v>128</v>
      </c>
      <c r="B128" s="8"/>
      <c r="C128" s="8"/>
      <c r="D128" s="9"/>
      <c r="E128" s="8"/>
      <c r="F128" s="10"/>
      <c r="G128" s="11"/>
      <c r="H128" s="10"/>
      <c r="I128" s="97"/>
      <c r="J128" s="51"/>
      <c r="K128" s="15"/>
    </row>
    <row r="129" spans="1:15" s="12" customFormat="1" ht="15.75" hidden="1">
      <c r="A129" s="7">
        <v>129</v>
      </c>
      <c r="B129" s="8"/>
      <c r="C129" s="8"/>
      <c r="D129" s="9"/>
      <c r="E129" s="8"/>
      <c r="F129" s="10"/>
      <c r="G129" s="11"/>
      <c r="H129" s="10"/>
      <c r="I129" s="97"/>
      <c r="J129" s="51"/>
      <c r="K129" s="15"/>
    </row>
    <row r="130" spans="1:15" s="12" customFormat="1" ht="15.75" hidden="1">
      <c r="A130" s="7">
        <v>130</v>
      </c>
      <c r="B130" s="8"/>
      <c r="C130" s="8"/>
      <c r="D130" s="9"/>
      <c r="E130" s="8"/>
      <c r="F130" s="10"/>
      <c r="G130" s="11"/>
      <c r="H130" s="10"/>
      <c r="I130" s="97"/>
      <c r="J130" s="51"/>
      <c r="K130" s="15"/>
    </row>
    <row r="131" spans="1:15" s="12" customFormat="1" ht="15.75" hidden="1">
      <c r="A131" s="7">
        <v>131</v>
      </c>
      <c r="B131" s="8"/>
      <c r="C131" s="8"/>
      <c r="D131" s="9"/>
      <c r="E131" s="8"/>
      <c r="F131" s="10"/>
      <c r="G131" s="11"/>
      <c r="H131" s="10"/>
      <c r="I131" s="97"/>
      <c r="J131" s="51"/>
      <c r="K131" s="15"/>
    </row>
    <row r="132" spans="1:15" s="12" customFormat="1" ht="15.75" hidden="1">
      <c r="A132" s="7">
        <v>132</v>
      </c>
      <c r="B132" s="8"/>
      <c r="C132" s="8"/>
      <c r="D132" s="9"/>
      <c r="E132" s="8"/>
      <c r="F132" s="10"/>
      <c r="G132" s="11"/>
      <c r="H132" s="10"/>
      <c r="I132" s="97"/>
      <c r="J132" s="51"/>
      <c r="K132" s="15"/>
    </row>
    <row r="133" spans="1:15" s="12" customFormat="1" ht="15.75" hidden="1">
      <c r="A133" s="7">
        <v>133</v>
      </c>
      <c r="B133" s="8"/>
      <c r="C133" s="8"/>
      <c r="D133" s="9"/>
      <c r="E133" s="8"/>
      <c r="F133" s="10"/>
      <c r="G133" s="11"/>
      <c r="H133" s="10"/>
      <c r="I133" s="97"/>
      <c r="J133" s="51"/>
      <c r="K133" s="15"/>
    </row>
    <row r="134" spans="1:15" s="12" customFormat="1" ht="15.75" hidden="1">
      <c r="A134" s="7">
        <v>134</v>
      </c>
      <c r="B134" s="8"/>
      <c r="C134" s="8"/>
      <c r="D134" s="9"/>
      <c r="E134" s="8"/>
      <c r="F134" s="10"/>
      <c r="G134" s="11"/>
      <c r="H134" s="10"/>
      <c r="I134" s="97"/>
      <c r="J134" s="51"/>
      <c r="K134" s="15"/>
    </row>
    <row r="135" spans="1:15" s="12" customFormat="1" ht="15.75" hidden="1">
      <c r="A135" s="7">
        <v>135</v>
      </c>
      <c r="B135" s="8"/>
      <c r="C135" s="8"/>
      <c r="D135" s="9"/>
      <c r="E135" s="8"/>
      <c r="F135" s="10"/>
      <c r="G135" s="11"/>
      <c r="H135" s="10"/>
      <c r="I135" s="97"/>
      <c r="J135" s="51"/>
      <c r="K135" s="15"/>
    </row>
    <row r="136" spans="1:15" s="12" customFormat="1" ht="15.75" hidden="1">
      <c r="A136" s="7">
        <v>136</v>
      </c>
      <c r="B136" s="8"/>
      <c r="C136" s="8"/>
      <c r="D136" s="9"/>
      <c r="E136" s="8"/>
      <c r="F136" s="10"/>
      <c r="G136" s="11"/>
      <c r="H136" s="10"/>
      <c r="I136" s="97"/>
      <c r="J136" s="51"/>
      <c r="K136" s="15"/>
    </row>
    <row r="137" spans="1:15" s="12" customFormat="1" ht="15.75" hidden="1">
      <c r="A137" s="7">
        <v>137</v>
      </c>
      <c r="B137" s="8"/>
      <c r="C137" s="8"/>
      <c r="D137" s="9"/>
      <c r="E137" s="8"/>
      <c r="F137" s="10"/>
      <c r="G137" s="11"/>
      <c r="H137" s="10"/>
      <c r="I137" s="97"/>
      <c r="J137" s="51"/>
      <c r="K137" s="15"/>
    </row>
    <row r="138" spans="1:15" s="28" customFormat="1" ht="15.75">
      <c r="A138" s="23"/>
      <c r="B138" s="24"/>
      <c r="C138" s="5" t="s">
        <v>9</v>
      </c>
      <c r="D138" s="5"/>
      <c r="E138" s="25"/>
      <c r="F138" s="26"/>
      <c r="G138" s="27">
        <f>SUM(G3:G137)</f>
        <v>218844629.03000003</v>
      </c>
      <c r="H138" s="5"/>
      <c r="I138" s="98">
        <f>SUM(I3:I137)</f>
        <v>218844629.03000003</v>
      </c>
      <c r="J138" s="109"/>
    </row>
    <row r="139" spans="1:15" customFormat="1" ht="15.75">
      <c r="A139" s="29"/>
      <c r="B139" s="30"/>
      <c r="F139" s="28"/>
      <c r="G139" s="28"/>
      <c r="J139" s="109"/>
    </row>
    <row r="140" spans="1:15" customFormat="1">
      <c r="B140" s="31"/>
      <c r="J140" s="114"/>
      <c r="K140" s="32"/>
    </row>
    <row r="141" spans="1:15" customFormat="1">
      <c r="B141" s="31"/>
      <c r="J141" s="114"/>
      <c r="K141" s="32"/>
      <c r="N141" s="32"/>
    </row>
    <row r="142" spans="1:15" customFormat="1" ht="18.75">
      <c r="B142" s="31"/>
      <c r="C142" s="33" t="s">
        <v>204</v>
      </c>
      <c r="D142" s="33"/>
      <c r="E142" s="33"/>
      <c r="H142" s="34">
        <v>106300649.63</v>
      </c>
      <c r="J142" s="110">
        <v>99000</v>
      </c>
      <c r="K142" s="102"/>
      <c r="L142" s="16">
        <f>+L143+L144</f>
        <v>94862562.129999995</v>
      </c>
      <c r="M142" s="35">
        <v>638200</v>
      </c>
      <c r="N142" s="32">
        <v>10700887.5</v>
      </c>
      <c r="O142" s="82">
        <f>+SUM(J142:N142)</f>
        <v>106300649.63</v>
      </c>
    </row>
    <row r="143" spans="1:15" customFormat="1" ht="18.75">
      <c r="B143" s="31"/>
      <c r="C143" s="36" t="s">
        <v>205</v>
      </c>
      <c r="D143" s="36"/>
      <c r="E143" s="36"/>
      <c r="F143" s="33"/>
      <c r="G143" s="33"/>
      <c r="H143" s="37"/>
      <c r="J143" s="109"/>
      <c r="L143" s="32">
        <v>3486058.25</v>
      </c>
      <c r="M143" s="32"/>
    </row>
    <row r="144" spans="1:15" customFormat="1" ht="37.5">
      <c r="B144" s="31"/>
      <c r="C144" s="38" t="s">
        <v>206</v>
      </c>
      <c r="D144" s="33"/>
      <c r="E144" s="33"/>
      <c r="F144" s="36"/>
      <c r="G144" s="36"/>
      <c r="H144" s="39">
        <f>+C174+C177+C184+C201</f>
        <v>105700000</v>
      </c>
      <c r="J144" s="109"/>
      <c r="L144" s="32">
        <v>91376503.879999995</v>
      </c>
      <c r="O144" s="32"/>
    </row>
    <row r="145" spans="2:15" customFormat="1" ht="37.5">
      <c r="B145" s="31"/>
      <c r="C145" s="40" t="s">
        <v>207</v>
      </c>
      <c r="D145" s="41"/>
      <c r="E145" s="41"/>
      <c r="F145" s="33"/>
      <c r="G145" s="33"/>
      <c r="H145" s="39"/>
      <c r="J145" s="109"/>
      <c r="M145" s="83">
        <v>346574</v>
      </c>
    </row>
    <row r="146" spans="2:15" customFormat="1" ht="37.5">
      <c r="B146" s="31"/>
      <c r="C146" s="38" t="s">
        <v>208</v>
      </c>
      <c r="D146" s="33"/>
      <c r="E146" s="33"/>
      <c r="F146" s="41"/>
      <c r="G146" s="42"/>
      <c r="H146" s="39">
        <f>+I15+I16+I17+I27+I34</f>
        <v>50319552</v>
      </c>
      <c r="J146" s="109"/>
    </row>
    <row r="147" spans="2:15" customFormat="1" ht="18.75">
      <c r="B147" s="31"/>
      <c r="C147" s="38" t="s">
        <v>387</v>
      </c>
      <c r="D147" s="33"/>
      <c r="E147" s="33"/>
      <c r="F147" s="33"/>
      <c r="G147" s="33"/>
      <c r="H147" s="39">
        <v>0</v>
      </c>
      <c r="J147" s="109"/>
    </row>
    <row r="148" spans="2:15" customFormat="1" ht="56.25">
      <c r="B148" s="31"/>
      <c r="C148" s="38" t="s">
        <v>388</v>
      </c>
      <c r="D148" s="33"/>
      <c r="E148" s="33"/>
      <c r="F148" s="33"/>
      <c r="G148" s="33"/>
      <c r="H148" s="39">
        <f>+O205</f>
        <v>954750</v>
      </c>
      <c r="J148" s="109"/>
    </row>
    <row r="149" spans="2:15" customFormat="1" ht="29.25" customHeight="1">
      <c r="B149" s="31"/>
      <c r="C149" s="33" t="s">
        <v>210</v>
      </c>
      <c r="D149" s="33"/>
      <c r="E149" s="33"/>
      <c r="F149" s="33"/>
      <c r="G149" s="33"/>
      <c r="H149" s="39">
        <f>+'[1]биржа хизмати ва штраф'!E388+'[1]биржа хизмати ва штраф'!E389+'[1]биржа хизмати ва штраф'!E390+'[1]биржа хизмати ва штраф'!E403+'[1]биржа хизмати ва штраф'!E408+'[1]биржа хизмати ва штраф'!E409+'[1]биржа хизмати ва штраф'!E428+'[1]биржа хизмати ва штраф'!E429+'[1]биржа хизмати ва штраф'!E430+'[1]биржа хизмати ва штраф'!E444+'[1]биржа хизмати ва штраф'!E447</f>
        <v>69146.81</v>
      </c>
      <c r="J149" s="115"/>
      <c r="K149" s="31"/>
      <c r="L149" s="43"/>
      <c r="M149" s="43"/>
    </row>
    <row r="150" spans="2:15" customFormat="1" ht="29.25" customHeight="1">
      <c r="B150" s="31"/>
      <c r="C150" s="33" t="s">
        <v>211</v>
      </c>
      <c r="D150" s="33"/>
      <c r="E150" s="33"/>
      <c r="F150" s="33"/>
      <c r="G150" s="33"/>
      <c r="H150" s="39">
        <v>0</v>
      </c>
      <c r="J150" s="115"/>
      <c r="K150" s="31"/>
      <c r="L150" s="43"/>
      <c r="M150" s="43"/>
    </row>
    <row r="151" spans="2:15" customFormat="1" ht="18.75">
      <c r="B151" s="31"/>
      <c r="C151" s="33" t="s">
        <v>212</v>
      </c>
      <c r="D151" s="33"/>
      <c r="E151" s="33"/>
      <c r="F151" s="33"/>
      <c r="G151" s="33"/>
      <c r="H151" s="39">
        <f>H142+H144-H146-H147-H148-H149-H150</f>
        <v>160657200.81999999</v>
      </c>
      <c r="J151" s="116"/>
      <c r="K151" s="44"/>
      <c r="L151" s="43"/>
      <c r="M151" s="43"/>
    </row>
    <row r="152" spans="2:15" customFormat="1" ht="19.5">
      <c r="B152" s="31"/>
      <c r="C152" s="36" t="s">
        <v>205</v>
      </c>
      <c r="D152" s="36"/>
      <c r="E152" s="36"/>
      <c r="F152" s="33"/>
      <c r="G152" s="33"/>
      <c r="H152" s="37"/>
      <c r="I152" s="45"/>
      <c r="J152" s="110">
        <v>99000</v>
      </c>
      <c r="K152" s="102"/>
      <c r="L152" s="16">
        <f>+L153+L154</f>
        <v>149219113.31999999</v>
      </c>
      <c r="M152" s="35">
        <v>638200</v>
      </c>
      <c r="N152" s="32">
        <v>10700887.5</v>
      </c>
      <c r="O152" s="82">
        <f>+SUM(J152:N152)</f>
        <v>160657200.81999999</v>
      </c>
    </row>
    <row r="153" spans="2:15" customFormat="1" ht="18.75">
      <c r="B153" s="31"/>
      <c r="F153" s="36"/>
      <c r="G153" s="36"/>
      <c r="H153" s="32"/>
      <c r="I153" s="32"/>
      <c r="J153" s="109"/>
      <c r="L153" s="84">
        <v>24306524.440000001</v>
      </c>
      <c r="M153" s="32"/>
    </row>
    <row r="154" spans="2:15" customFormat="1">
      <c r="B154" s="31"/>
      <c r="H154" s="32"/>
      <c r="I154" s="32"/>
      <c r="J154" s="109"/>
      <c r="L154" s="84">
        <v>124912588.88</v>
      </c>
      <c r="O154" s="32">
        <f>+H151-O152</f>
        <v>0</v>
      </c>
    </row>
    <row r="155" spans="2:15" customFormat="1">
      <c r="B155" s="31"/>
      <c r="C155" t="s">
        <v>213</v>
      </c>
      <c r="D155" s="46"/>
      <c r="I155" s="32"/>
      <c r="J155" s="109"/>
      <c r="O155" s="32"/>
    </row>
    <row r="156" spans="2:15" customFormat="1">
      <c r="B156" s="31"/>
      <c r="F156" t="s">
        <v>214</v>
      </c>
      <c r="J156" s="114"/>
      <c r="K156" s="32"/>
    </row>
    <row r="157" spans="2:15" customFormat="1">
      <c r="B157" s="31"/>
      <c r="J157" s="114"/>
      <c r="K157" s="32"/>
    </row>
    <row r="158" spans="2:15" customFormat="1" ht="15.75" thickBot="1">
      <c r="B158" s="31"/>
      <c r="C158" s="47" t="s">
        <v>215</v>
      </c>
      <c r="J158" s="114"/>
      <c r="K158" s="32"/>
    </row>
    <row r="159" spans="2:15" customFormat="1" ht="15.75" thickBot="1">
      <c r="B159" s="31"/>
      <c r="C159" s="47">
        <v>61068</v>
      </c>
      <c r="D159" s="48">
        <v>44789</v>
      </c>
      <c r="E159" s="49">
        <v>22500000</v>
      </c>
      <c r="J159" s="114"/>
      <c r="K159" s="32"/>
      <c r="L159" s="85"/>
      <c r="M159" s="86">
        <f>+L144+M160-L160</f>
        <v>94535868.879999995</v>
      </c>
      <c r="N159" s="84"/>
      <c r="O159" s="32"/>
    </row>
    <row r="160" spans="2:15" customFormat="1" ht="15" customHeight="1">
      <c r="B160" s="31"/>
      <c r="J160" s="114"/>
      <c r="K160" s="32"/>
      <c r="L160" s="87">
        <v>92204532.780000001</v>
      </c>
      <c r="M160" s="140">
        <v>95363897.780000001</v>
      </c>
      <c r="N160" s="142"/>
      <c r="O160" s="88"/>
    </row>
    <row r="161" spans="2:14" customFormat="1">
      <c r="B161" s="31"/>
      <c r="J161" s="114"/>
      <c r="K161" s="32"/>
      <c r="L161" s="85"/>
      <c r="M161" s="141"/>
      <c r="N161" s="143"/>
    </row>
    <row r="162" spans="2:14" customFormat="1">
      <c r="B162" s="31"/>
      <c r="J162" s="114"/>
      <c r="K162" s="32"/>
    </row>
    <row r="163" spans="2:14" customFormat="1">
      <c r="B163" s="31"/>
      <c r="J163" s="114"/>
      <c r="K163" s="32"/>
    </row>
    <row r="164" spans="2:14" customFormat="1">
      <c r="B164" s="31"/>
      <c r="I164" s="32"/>
      <c r="J164" s="114"/>
      <c r="K164" s="32"/>
    </row>
    <row r="165" spans="2:14" customFormat="1" ht="60">
      <c r="B165" s="31"/>
      <c r="C165" s="50" t="s">
        <v>216</v>
      </c>
      <c r="D165" s="51" t="s">
        <v>217</v>
      </c>
      <c r="E165" s="52" t="s">
        <v>218</v>
      </c>
      <c r="F165" s="52" t="s">
        <v>219</v>
      </c>
      <c r="G165" s="52" t="s">
        <v>220</v>
      </c>
      <c r="H165" s="125" t="s">
        <v>221</v>
      </c>
      <c r="I165" s="125"/>
      <c r="J165" s="125"/>
      <c r="K165" s="125"/>
      <c r="L165" s="125"/>
      <c r="M165" s="125"/>
      <c r="N165" s="125"/>
    </row>
    <row r="166" spans="2:14" customFormat="1" ht="45">
      <c r="B166" s="53"/>
      <c r="C166" s="54">
        <v>960000</v>
      </c>
      <c r="D166" s="55">
        <v>45111</v>
      </c>
      <c r="E166" s="56" t="s">
        <v>389</v>
      </c>
      <c r="F166" s="54">
        <v>960000</v>
      </c>
      <c r="G166" s="55">
        <v>45112</v>
      </c>
      <c r="H166" s="57"/>
      <c r="I166" s="99" t="s">
        <v>222</v>
      </c>
      <c r="J166" s="111" t="s">
        <v>223</v>
      </c>
      <c r="K166" s="103" t="s">
        <v>224</v>
      </c>
      <c r="L166" s="59" t="s">
        <v>225</v>
      </c>
      <c r="M166" s="57" t="s">
        <v>226</v>
      </c>
      <c r="N166" s="57" t="s">
        <v>227</v>
      </c>
    </row>
    <row r="167" spans="2:14">
      <c r="B167" s="44"/>
      <c r="C167" s="54">
        <v>2725000</v>
      </c>
      <c r="D167" s="55">
        <v>45112</v>
      </c>
      <c r="E167" s="56" t="s">
        <v>113</v>
      </c>
      <c r="F167" s="54">
        <v>2725000</v>
      </c>
      <c r="G167" s="55">
        <v>45113</v>
      </c>
      <c r="H167" s="58"/>
      <c r="I167" s="99">
        <v>1614000</v>
      </c>
      <c r="J167" s="112"/>
      <c r="K167" s="104">
        <v>1614000</v>
      </c>
      <c r="L167" s="58"/>
      <c r="M167" s="55">
        <v>44837</v>
      </c>
      <c r="N167" s="67"/>
    </row>
    <row r="168" spans="2:14" ht="16.5">
      <c r="B168" s="44"/>
      <c r="C168" s="54">
        <v>1355200</v>
      </c>
      <c r="D168" s="55">
        <v>45113</v>
      </c>
      <c r="E168" s="56" t="s">
        <v>29</v>
      </c>
      <c r="F168" s="54">
        <v>1355200</v>
      </c>
      <c r="G168" s="55">
        <v>45113</v>
      </c>
      <c r="H168" s="68"/>
      <c r="I168" s="99">
        <v>1560000</v>
      </c>
      <c r="J168" s="112"/>
      <c r="K168" s="104">
        <v>1560000</v>
      </c>
      <c r="L168" s="58"/>
      <c r="M168" s="55">
        <v>44840</v>
      </c>
      <c r="N168" s="67"/>
    </row>
    <row r="169" spans="2:14" ht="16.5">
      <c r="B169" s="44"/>
      <c r="C169" s="54">
        <v>180000</v>
      </c>
      <c r="D169" s="55">
        <v>45113</v>
      </c>
      <c r="E169" s="56" t="s">
        <v>88</v>
      </c>
      <c r="F169" s="54">
        <v>180000</v>
      </c>
      <c r="G169" s="55">
        <v>45114</v>
      </c>
      <c r="H169" s="68"/>
      <c r="I169" s="99">
        <v>1000000</v>
      </c>
      <c r="J169" s="112"/>
      <c r="K169" s="104"/>
      <c r="L169" s="58"/>
      <c r="M169" s="55">
        <v>44854</v>
      </c>
      <c r="N169" s="67"/>
    </row>
    <row r="170" spans="2:14" ht="16.5">
      <c r="B170" s="44"/>
      <c r="C170" s="54">
        <v>5000000</v>
      </c>
      <c r="D170" s="55">
        <v>45114</v>
      </c>
      <c r="E170" s="56" t="s">
        <v>26</v>
      </c>
      <c r="F170" s="54">
        <v>5000000</v>
      </c>
      <c r="G170" s="55">
        <v>45114</v>
      </c>
      <c r="H170" s="68"/>
      <c r="I170" s="99">
        <v>10000000</v>
      </c>
      <c r="J170" s="112">
        <v>44839</v>
      </c>
      <c r="K170" s="104"/>
      <c r="L170" s="58"/>
      <c r="M170" s="55"/>
    </row>
    <row r="171" spans="2:14" ht="16.5">
      <c r="B171" s="44"/>
      <c r="C171" s="54">
        <v>5000000</v>
      </c>
      <c r="D171" s="55">
        <v>45114</v>
      </c>
      <c r="E171" s="71" t="s">
        <v>26</v>
      </c>
      <c r="F171" s="54">
        <v>5000000</v>
      </c>
      <c r="G171" s="55">
        <v>45114</v>
      </c>
      <c r="H171" s="68"/>
      <c r="I171" s="99">
        <v>1300000</v>
      </c>
      <c r="J171" s="112">
        <v>44886</v>
      </c>
      <c r="K171" s="104"/>
      <c r="L171" s="58"/>
      <c r="M171" s="55"/>
    </row>
    <row r="172" spans="2:14" ht="16.5">
      <c r="B172" s="44"/>
      <c r="C172" s="54">
        <v>500000</v>
      </c>
      <c r="D172" s="55">
        <v>45114</v>
      </c>
      <c r="E172" s="56" t="s">
        <v>26</v>
      </c>
      <c r="F172" s="54">
        <v>500000</v>
      </c>
      <c r="G172" s="55">
        <v>45114</v>
      </c>
      <c r="H172" s="68"/>
      <c r="I172" s="99"/>
      <c r="J172" s="112"/>
      <c r="K172" s="104"/>
      <c r="L172" s="58"/>
      <c r="M172" s="55"/>
    </row>
    <row r="173" spans="2:14">
      <c r="B173" s="44"/>
      <c r="C173" s="54">
        <v>1100000</v>
      </c>
      <c r="D173" s="55">
        <v>45114</v>
      </c>
      <c r="E173" s="56" t="s">
        <v>140</v>
      </c>
      <c r="F173" s="54">
        <v>1100000</v>
      </c>
      <c r="G173" s="55">
        <v>45114</v>
      </c>
    </row>
    <row r="174" spans="2:14" ht="15.75" thickBot="1">
      <c r="B174" s="44"/>
      <c r="C174" s="54">
        <v>3000000</v>
      </c>
      <c r="D174" s="55">
        <v>45118</v>
      </c>
      <c r="E174" s="56" t="s">
        <v>14</v>
      </c>
      <c r="F174" s="54"/>
      <c r="G174" s="55"/>
      <c r="H174" s="69"/>
      <c r="I174" s="69"/>
      <c r="J174" s="117"/>
    </row>
    <row r="175" spans="2:14">
      <c r="B175" s="44"/>
      <c r="C175" s="54">
        <v>3500000</v>
      </c>
      <c r="D175" s="55">
        <v>45118</v>
      </c>
      <c r="E175" s="56" t="s">
        <v>29</v>
      </c>
      <c r="F175" s="54">
        <v>3500000</v>
      </c>
      <c r="G175" s="55">
        <v>45118</v>
      </c>
      <c r="H175" s="72"/>
      <c r="I175" s="72"/>
      <c r="J175" s="118"/>
    </row>
    <row r="176" spans="2:14">
      <c r="B176" s="44"/>
      <c r="C176" s="54">
        <v>345000</v>
      </c>
      <c r="D176" s="55">
        <v>45119</v>
      </c>
      <c r="E176" s="56" t="s">
        <v>29</v>
      </c>
      <c r="F176" s="54">
        <v>345000</v>
      </c>
      <c r="G176" s="55">
        <v>45119</v>
      </c>
    </row>
    <row r="177" spans="2:15">
      <c r="B177" s="44"/>
      <c r="C177" s="54">
        <v>41200000</v>
      </c>
      <c r="D177" s="55">
        <v>45119</v>
      </c>
      <c r="E177" s="56" t="s">
        <v>14</v>
      </c>
      <c r="F177" s="54"/>
      <c r="G177" s="55"/>
    </row>
    <row r="178" spans="2:15">
      <c r="B178" s="44"/>
      <c r="C178" s="54">
        <v>2000000</v>
      </c>
      <c r="D178" s="55">
        <v>45126</v>
      </c>
      <c r="E178" s="56" t="s">
        <v>110</v>
      </c>
      <c r="F178" s="54">
        <v>2000000</v>
      </c>
      <c r="G178" s="55">
        <v>45126</v>
      </c>
    </row>
    <row r="179" spans="2:15">
      <c r="B179" s="44"/>
      <c r="C179" s="54">
        <v>7390000</v>
      </c>
      <c r="D179" s="89">
        <v>45134</v>
      </c>
      <c r="E179" s="71" t="s">
        <v>46</v>
      </c>
      <c r="F179" s="54">
        <v>7390000</v>
      </c>
      <c r="G179" s="55">
        <v>45127</v>
      </c>
    </row>
    <row r="180" spans="2:15">
      <c r="B180" s="44"/>
      <c r="C180" s="54">
        <v>3060000</v>
      </c>
      <c r="D180" s="55">
        <v>45131</v>
      </c>
      <c r="E180" s="56" t="s">
        <v>29</v>
      </c>
      <c r="F180" s="54">
        <v>3060000</v>
      </c>
      <c r="G180" s="55">
        <v>45131</v>
      </c>
    </row>
    <row r="181" spans="2:15">
      <c r="B181" s="44"/>
      <c r="C181" s="54">
        <v>2600000</v>
      </c>
      <c r="D181" s="55">
        <v>45131</v>
      </c>
      <c r="E181" s="56" t="s">
        <v>49</v>
      </c>
      <c r="F181" s="54">
        <v>2600000</v>
      </c>
      <c r="G181" s="55">
        <v>45132</v>
      </c>
    </row>
    <row r="182" spans="2:15">
      <c r="B182" s="44"/>
      <c r="C182" s="54">
        <v>500000</v>
      </c>
      <c r="D182" s="55">
        <v>45131</v>
      </c>
      <c r="E182" s="56" t="s">
        <v>113</v>
      </c>
      <c r="F182" s="54">
        <v>500000</v>
      </c>
      <c r="G182" s="55">
        <v>45132</v>
      </c>
    </row>
    <row r="183" spans="2:15">
      <c r="B183" s="44"/>
      <c r="C183" s="90">
        <v>4400000</v>
      </c>
      <c r="D183" s="89">
        <v>45134</v>
      </c>
      <c r="E183" s="80" t="s">
        <v>84</v>
      </c>
      <c r="F183" s="90">
        <v>4400000</v>
      </c>
      <c r="G183" s="89">
        <v>45134</v>
      </c>
    </row>
    <row r="184" spans="2:15">
      <c r="B184" s="44"/>
      <c r="C184" s="54">
        <v>42000000</v>
      </c>
      <c r="D184" s="89">
        <v>45134</v>
      </c>
      <c r="E184" s="56" t="s">
        <v>14</v>
      </c>
      <c r="F184" s="54"/>
      <c r="G184" s="55"/>
    </row>
    <row r="185" spans="2:15" ht="28.5" customHeight="1">
      <c r="B185" s="44"/>
      <c r="C185" s="54">
        <v>3502500</v>
      </c>
      <c r="D185" s="89">
        <v>45134</v>
      </c>
      <c r="E185" s="56" t="s">
        <v>113</v>
      </c>
      <c r="F185" s="54">
        <v>3502500</v>
      </c>
      <c r="G185" s="89">
        <v>45134</v>
      </c>
      <c r="I185" s="100" t="s">
        <v>216</v>
      </c>
      <c r="J185" s="51" t="s">
        <v>217</v>
      </c>
      <c r="K185" s="105" t="s">
        <v>218</v>
      </c>
      <c r="L185" s="52" t="s">
        <v>219</v>
      </c>
      <c r="M185" s="52" t="s">
        <v>220</v>
      </c>
    </row>
    <row r="186" spans="2:15">
      <c r="B186" s="44"/>
      <c r="C186" s="54">
        <v>2500000</v>
      </c>
      <c r="D186" s="89">
        <v>45134</v>
      </c>
      <c r="E186" s="56" t="s">
        <v>113</v>
      </c>
      <c r="F186" s="54">
        <v>2500000</v>
      </c>
      <c r="G186" s="89">
        <v>45134</v>
      </c>
      <c r="I186" s="90">
        <v>7500000</v>
      </c>
      <c r="J186" s="113">
        <v>45022</v>
      </c>
      <c r="K186" s="106" t="s">
        <v>49</v>
      </c>
      <c r="L186" s="54">
        <v>7500000</v>
      </c>
      <c r="M186" s="55">
        <v>45047</v>
      </c>
      <c r="O186" s="32">
        <v>7500000</v>
      </c>
    </row>
    <row r="187" spans="2:15">
      <c r="B187" s="44"/>
      <c r="C187" s="54">
        <v>1000000</v>
      </c>
      <c r="D187" s="55">
        <v>45139</v>
      </c>
      <c r="E187" s="71" t="s">
        <v>110</v>
      </c>
      <c r="F187" s="54">
        <v>1000000</v>
      </c>
      <c r="G187" s="55">
        <v>45142</v>
      </c>
      <c r="I187" s="90">
        <v>1620000</v>
      </c>
      <c r="J187" s="113">
        <v>45023</v>
      </c>
      <c r="K187" s="106" t="s">
        <v>49</v>
      </c>
      <c r="L187" s="54">
        <v>1620000</v>
      </c>
      <c r="M187" s="55">
        <v>45023</v>
      </c>
      <c r="O187" s="32">
        <v>1620000</v>
      </c>
    </row>
    <row r="188" spans="2:15">
      <c r="B188" s="44"/>
      <c r="C188" s="54">
        <v>1000000</v>
      </c>
      <c r="D188" s="55">
        <v>45142</v>
      </c>
      <c r="E188" s="71" t="s">
        <v>46</v>
      </c>
      <c r="F188" s="54">
        <v>1000000</v>
      </c>
      <c r="G188" s="55">
        <v>45139</v>
      </c>
      <c r="I188" s="90">
        <v>729000</v>
      </c>
      <c r="J188" s="113">
        <v>45026</v>
      </c>
      <c r="K188" s="106" t="s">
        <v>49</v>
      </c>
      <c r="L188" s="54">
        <v>729000</v>
      </c>
      <c r="M188" s="55">
        <v>45026</v>
      </c>
      <c r="O188" s="32">
        <v>729000</v>
      </c>
    </row>
    <row r="189" spans="2:15">
      <c r="B189" s="44"/>
      <c r="C189" s="54">
        <v>2200000</v>
      </c>
      <c r="D189" s="55">
        <v>45140</v>
      </c>
      <c r="E189" s="56" t="s">
        <v>140</v>
      </c>
      <c r="F189" s="54">
        <v>2200000</v>
      </c>
      <c r="G189" s="55">
        <v>45140</v>
      </c>
      <c r="I189" s="90">
        <v>1880000</v>
      </c>
      <c r="J189" s="113">
        <v>45026</v>
      </c>
      <c r="K189" s="106" t="s">
        <v>49</v>
      </c>
      <c r="L189" s="54">
        <v>1880000</v>
      </c>
      <c r="M189" s="55">
        <v>45026</v>
      </c>
      <c r="O189" s="32">
        <v>1880000</v>
      </c>
    </row>
    <row r="190" spans="2:15" ht="30">
      <c r="B190" s="44"/>
      <c r="C190" s="54">
        <v>59000</v>
      </c>
      <c r="D190" s="55">
        <v>45141</v>
      </c>
      <c r="E190" s="56" t="s">
        <v>389</v>
      </c>
      <c r="F190" s="54">
        <v>59000</v>
      </c>
      <c r="G190" s="55">
        <v>45142</v>
      </c>
      <c r="I190" s="90">
        <v>10000000</v>
      </c>
      <c r="J190" s="113">
        <v>45047</v>
      </c>
      <c r="K190" s="106" t="s">
        <v>49</v>
      </c>
      <c r="L190" s="54">
        <v>10000000</v>
      </c>
      <c r="M190" s="55">
        <v>45047</v>
      </c>
      <c r="O190" s="32">
        <v>10000000</v>
      </c>
    </row>
    <row r="191" spans="2:15">
      <c r="B191" s="44"/>
      <c r="C191" s="54">
        <v>1300000</v>
      </c>
      <c r="D191" s="55">
        <v>45146</v>
      </c>
      <c r="E191" s="56" t="s">
        <v>140</v>
      </c>
      <c r="F191" s="54">
        <v>1300000</v>
      </c>
      <c r="G191" s="55">
        <v>45142</v>
      </c>
      <c r="I191" s="90">
        <v>1200001</v>
      </c>
      <c r="J191" s="113">
        <v>45047</v>
      </c>
      <c r="K191" s="106" t="s">
        <v>49</v>
      </c>
      <c r="L191" s="54">
        <v>1200001</v>
      </c>
      <c r="M191" s="55">
        <v>45047</v>
      </c>
    </row>
    <row r="192" spans="2:15">
      <c r="B192" s="44"/>
      <c r="C192" s="54">
        <v>1749500</v>
      </c>
      <c r="D192" s="55">
        <v>45146</v>
      </c>
      <c r="E192" s="56" t="s">
        <v>113</v>
      </c>
      <c r="F192" s="54">
        <v>1749500</v>
      </c>
      <c r="G192" s="55">
        <v>45146</v>
      </c>
      <c r="I192" s="90">
        <v>9466000</v>
      </c>
      <c r="J192" s="113">
        <v>45057</v>
      </c>
      <c r="K192" s="106" t="s">
        <v>49</v>
      </c>
      <c r="L192" s="54">
        <v>9466000</v>
      </c>
      <c r="M192" s="55">
        <v>45057</v>
      </c>
      <c r="O192" s="32">
        <v>9466000</v>
      </c>
    </row>
    <row r="193" spans="2:15">
      <c r="B193" s="44"/>
      <c r="C193" s="54">
        <v>3100000</v>
      </c>
      <c r="D193" s="55">
        <v>45147</v>
      </c>
      <c r="E193" s="56" t="s">
        <v>140</v>
      </c>
      <c r="F193" s="54">
        <v>3100000</v>
      </c>
      <c r="G193" s="55">
        <v>45147</v>
      </c>
      <c r="I193" s="90">
        <v>1000000</v>
      </c>
      <c r="J193" s="113">
        <v>45062</v>
      </c>
      <c r="K193" s="106" t="s">
        <v>49</v>
      </c>
      <c r="L193" s="54">
        <v>1000000</v>
      </c>
      <c r="M193" s="55">
        <v>45062</v>
      </c>
      <c r="O193" s="32">
        <v>1000000</v>
      </c>
    </row>
    <row r="194" spans="2:15" ht="30">
      <c r="B194" s="44"/>
      <c r="C194" s="54">
        <v>1135200</v>
      </c>
      <c r="D194" s="55">
        <v>45147</v>
      </c>
      <c r="E194" s="56" t="s">
        <v>389</v>
      </c>
      <c r="F194" s="54">
        <v>1135200</v>
      </c>
      <c r="G194" s="55">
        <v>45147</v>
      </c>
      <c r="I194" s="32">
        <f>SUM(I186:I193)</f>
        <v>33395001</v>
      </c>
      <c r="L194" s="32">
        <f>SUM(L186:L193)</f>
        <v>33395001</v>
      </c>
    </row>
    <row r="195" spans="2:15" ht="30">
      <c r="B195" s="44"/>
      <c r="C195" s="54">
        <v>706000</v>
      </c>
      <c r="D195" s="55">
        <v>45147</v>
      </c>
      <c r="E195" s="56" t="s">
        <v>389</v>
      </c>
      <c r="F195" s="54">
        <v>706000</v>
      </c>
      <c r="G195" s="55">
        <v>45147</v>
      </c>
    </row>
    <row r="196" spans="2:15">
      <c r="B196" s="44"/>
      <c r="C196" s="54">
        <v>700000</v>
      </c>
      <c r="D196" s="55">
        <v>45147</v>
      </c>
      <c r="E196" s="56" t="s">
        <v>140</v>
      </c>
      <c r="F196" s="54">
        <v>700000</v>
      </c>
      <c r="G196" s="55">
        <v>45147</v>
      </c>
    </row>
    <row r="197" spans="2:15">
      <c r="B197" s="44"/>
      <c r="C197" s="54">
        <v>1350000</v>
      </c>
      <c r="D197" s="55">
        <v>45183</v>
      </c>
      <c r="E197" s="56" t="s">
        <v>113</v>
      </c>
      <c r="F197" s="54">
        <v>1350000</v>
      </c>
      <c r="G197" s="55">
        <v>45148</v>
      </c>
      <c r="I197" s="32" t="s">
        <v>390</v>
      </c>
    </row>
    <row r="198" spans="2:15" ht="15.75" thickBot="1">
      <c r="B198" s="44"/>
      <c r="C198" s="54">
        <v>1000000</v>
      </c>
      <c r="D198" s="55">
        <v>45149</v>
      </c>
      <c r="E198" s="56" t="s">
        <v>110</v>
      </c>
      <c r="F198" s="54">
        <v>1000000</v>
      </c>
      <c r="G198" s="55">
        <v>45149</v>
      </c>
      <c r="H198" s="44"/>
      <c r="I198" s="101" t="s">
        <v>391</v>
      </c>
      <c r="J198" s="114" t="s">
        <v>392</v>
      </c>
      <c r="K198" s="107" t="s">
        <v>393</v>
      </c>
      <c r="L198" s="32" t="s">
        <v>394</v>
      </c>
      <c r="M198" s="32" t="s">
        <v>11</v>
      </c>
      <c r="N198" s="91" t="s">
        <v>395</v>
      </c>
      <c r="O198" s="91" t="s">
        <v>11</v>
      </c>
    </row>
    <row r="199" spans="2:15" ht="18" customHeight="1" thickBot="1">
      <c r="B199" s="44"/>
      <c r="C199" s="54">
        <v>3000000</v>
      </c>
      <c r="D199" s="55">
        <v>45149</v>
      </c>
      <c r="E199" s="56" t="s">
        <v>110</v>
      </c>
      <c r="F199" s="54">
        <v>3000000</v>
      </c>
      <c r="G199" s="55">
        <v>45149</v>
      </c>
      <c r="I199" s="92" t="s">
        <v>396</v>
      </c>
      <c r="K199" s="107" t="s">
        <v>110</v>
      </c>
      <c r="L199" s="47" t="s">
        <v>397</v>
      </c>
      <c r="M199" s="93">
        <v>924000</v>
      </c>
      <c r="N199" s="47" t="s">
        <v>398</v>
      </c>
      <c r="O199" s="93">
        <v>924000</v>
      </c>
    </row>
    <row r="200" spans="2:15" ht="28.5">
      <c r="B200" s="44"/>
      <c r="C200" s="54">
        <v>50000000</v>
      </c>
      <c r="D200" s="55">
        <v>45152</v>
      </c>
      <c r="E200" s="56" t="s">
        <v>46</v>
      </c>
      <c r="F200" s="54">
        <v>50000000</v>
      </c>
      <c r="G200" s="55">
        <v>45152</v>
      </c>
      <c r="I200" s="92" t="s">
        <v>396</v>
      </c>
      <c r="K200" s="107" t="s">
        <v>110</v>
      </c>
      <c r="L200" s="47" t="s">
        <v>397</v>
      </c>
      <c r="M200" s="93">
        <v>30750</v>
      </c>
      <c r="N200" s="47" t="s">
        <v>398</v>
      </c>
      <c r="O200" s="93">
        <v>30750</v>
      </c>
    </row>
    <row r="201" spans="2:15">
      <c r="B201" s="44"/>
      <c r="C201" s="54">
        <v>19500000</v>
      </c>
      <c r="D201" s="55">
        <v>45152</v>
      </c>
      <c r="E201" s="56" t="s">
        <v>14</v>
      </c>
      <c r="F201" s="54"/>
      <c r="G201" s="55"/>
      <c r="I201" s="101"/>
      <c r="K201" s="107"/>
      <c r="L201" s="91"/>
      <c r="M201" s="91"/>
    </row>
    <row r="202" spans="2:15" ht="30">
      <c r="B202" s="44"/>
      <c r="C202" s="54">
        <v>65000</v>
      </c>
      <c r="D202" s="55">
        <v>45152</v>
      </c>
      <c r="E202" s="56" t="s">
        <v>389</v>
      </c>
      <c r="F202" s="54">
        <v>65000</v>
      </c>
      <c r="G202" s="55">
        <v>45152</v>
      </c>
      <c r="I202" s="101"/>
      <c r="K202" s="107"/>
      <c r="L202" s="91"/>
      <c r="M202" s="91"/>
    </row>
    <row r="203" spans="2:15">
      <c r="B203" s="44"/>
      <c r="C203" s="94">
        <v>5450000</v>
      </c>
      <c r="D203" s="95">
        <v>45153</v>
      </c>
      <c r="E203" s="56"/>
      <c r="F203" s="54"/>
      <c r="G203" s="55"/>
      <c r="I203" s="101"/>
      <c r="K203" s="107"/>
      <c r="L203" s="91"/>
      <c r="M203" s="91"/>
    </row>
    <row r="204" spans="2:15">
      <c r="B204" s="44"/>
      <c r="C204" s="54">
        <v>2150000</v>
      </c>
      <c r="D204" s="55">
        <v>45153</v>
      </c>
      <c r="E204" s="56" t="s">
        <v>113</v>
      </c>
      <c r="F204" s="54">
        <v>2150000</v>
      </c>
      <c r="G204" s="55">
        <v>45153</v>
      </c>
      <c r="I204" s="101"/>
      <c r="K204" s="107"/>
      <c r="L204" s="91"/>
      <c r="M204" s="91"/>
    </row>
    <row r="205" spans="2:15">
      <c r="B205" s="44"/>
      <c r="C205" s="54"/>
      <c r="D205" s="55"/>
      <c r="E205" s="56"/>
      <c r="F205" s="54"/>
      <c r="G205" s="55"/>
      <c r="O205" s="32">
        <f>SUM(O199:O204)</f>
        <v>954750</v>
      </c>
    </row>
    <row r="206" spans="2:15">
      <c r="B206" s="44"/>
      <c r="C206" s="54"/>
      <c r="D206" s="55"/>
      <c r="E206" s="56"/>
      <c r="F206" s="54"/>
      <c r="G206" s="55"/>
      <c r="I206" s="32" t="s">
        <v>9</v>
      </c>
    </row>
    <row r="207" spans="2:15">
      <c r="B207" s="44"/>
      <c r="C207" s="54"/>
      <c r="D207" s="55"/>
      <c r="E207" s="56"/>
      <c r="F207" s="54"/>
      <c r="G207" s="55"/>
    </row>
    <row r="208" spans="2:15">
      <c r="B208" s="44"/>
      <c r="C208" s="54"/>
      <c r="D208" s="55"/>
      <c r="E208" s="56"/>
      <c r="F208" s="54"/>
      <c r="G208" s="55"/>
    </row>
    <row r="209" spans="2:7">
      <c r="B209" s="44"/>
      <c r="C209" s="54"/>
      <c r="D209" s="55"/>
      <c r="E209" s="56"/>
      <c r="F209" s="54"/>
      <c r="G209" s="55"/>
    </row>
    <row r="210" spans="2:7">
      <c r="B210" s="44"/>
      <c r="C210" s="54"/>
      <c r="D210" s="55"/>
      <c r="E210" s="56"/>
      <c r="F210" s="54"/>
      <c r="G210" s="55"/>
    </row>
    <row r="211" spans="2:7">
      <c r="B211" s="44"/>
      <c r="C211" s="54"/>
      <c r="D211" s="55"/>
      <c r="E211" s="56"/>
      <c r="F211" s="54"/>
      <c r="G211" s="55"/>
    </row>
    <row r="212" spans="2:7">
      <c r="B212" s="44"/>
      <c r="C212" s="54"/>
      <c r="D212" s="55"/>
      <c r="E212" s="56"/>
      <c r="F212" s="54"/>
      <c r="G212" s="55"/>
    </row>
    <row r="213" spans="2:7">
      <c r="B213" s="44"/>
      <c r="C213" s="54"/>
      <c r="D213" s="55"/>
      <c r="E213" s="56"/>
      <c r="F213" s="54"/>
      <c r="G213" s="55"/>
    </row>
    <row r="214" spans="2:7">
      <c r="B214" s="44"/>
      <c r="C214" s="54"/>
      <c r="D214" s="55"/>
      <c r="E214" s="56"/>
      <c r="F214" s="54"/>
      <c r="G214" s="55"/>
    </row>
    <row r="215" spans="2:7">
      <c r="B215" s="44"/>
      <c r="C215" s="54"/>
      <c r="D215" s="55"/>
      <c r="E215" s="56"/>
      <c r="F215" s="54"/>
      <c r="G215" s="55"/>
    </row>
    <row r="216" spans="2:7">
      <c r="B216" s="44"/>
      <c r="C216" s="54"/>
      <c r="D216" s="55"/>
      <c r="E216" s="56"/>
      <c r="F216" s="54"/>
      <c r="G216" s="55"/>
    </row>
    <row r="217" spans="2:7">
      <c r="B217" s="44"/>
      <c r="C217" s="54"/>
      <c r="D217" s="55"/>
      <c r="E217" s="56"/>
      <c r="F217" s="54"/>
      <c r="G217" s="55"/>
    </row>
    <row r="218" spans="2:7">
      <c r="B218" s="44"/>
      <c r="C218" s="54"/>
      <c r="D218" s="55"/>
      <c r="E218" s="56"/>
      <c r="F218" s="54"/>
      <c r="G218" s="55"/>
    </row>
    <row r="219" spans="2:7">
      <c r="B219" s="44"/>
      <c r="C219" s="54"/>
      <c r="D219" s="55"/>
      <c r="E219" s="56"/>
      <c r="F219" s="54"/>
      <c r="G219" s="55"/>
    </row>
    <row r="220" spans="2:7">
      <c r="B220" s="44"/>
      <c r="C220" s="54"/>
      <c r="D220" s="55"/>
      <c r="E220" s="56"/>
      <c r="F220" s="54"/>
      <c r="G220" s="55"/>
    </row>
    <row r="221" spans="2:7">
      <c r="B221" s="44"/>
      <c r="C221" s="54"/>
      <c r="D221" s="55"/>
      <c r="E221" s="56"/>
      <c r="F221" s="54"/>
      <c r="G221" s="55"/>
    </row>
    <row r="222" spans="2:7">
      <c r="B222" s="44"/>
      <c r="C222" s="54"/>
      <c r="D222" s="55"/>
      <c r="E222" s="56"/>
      <c r="F222" s="54"/>
      <c r="G222" s="55"/>
    </row>
    <row r="223" spans="2:7">
      <c r="B223" s="44"/>
      <c r="C223" s="54"/>
      <c r="D223" s="55"/>
      <c r="E223" s="56"/>
      <c r="F223" s="54"/>
      <c r="G223" s="55"/>
    </row>
    <row r="224" spans="2:7">
      <c r="B224" s="44"/>
      <c r="C224" s="54"/>
      <c r="D224" s="55"/>
      <c r="E224" s="56"/>
      <c r="F224" s="54"/>
      <c r="G224" s="55"/>
    </row>
    <row r="225" spans="2:7">
      <c r="B225" s="44"/>
      <c r="C225" s="54"/>
      <c r="D225" s="55"/>
      <c r="E225" s="56"/>
      <c r="F225" s="54"/>
      <c r="G225" s="55"/>
    </row>
    <row r="226" spans="2:7">
      <c r="B226" s="44"/>
      <c r="C226" s="54"/>
      <c r="D226" s="55"/>
      <c r="E226" s="56"/>
      <c r="F226" s="54"/>
      <c r="G226" s="55"/>
    </row>
    <row r="227" spans="2:7">
      <c r="B227" s="44"/>
      <c r="C227" s="54"/>
      <c r="D227" s="55"/>
      <c r="E227" s="56"/>
      <c r="F227" s="54"/>
      <c r="G227" s="55"/>
    </row>
    <row r="228" spans="2:7">
      <c r="B228" s="44"/>
      <c r="C228" s="54"/>
      <c r="D228" s="55"/>
      <c r="E228" s="56"/>
      <c r="F228" s="54"/>
      <c r="G228" s="55"/>
    </row>
    <row r="229" spans="2:7">
      <c r="B229" s="44"/>
      <c r="C229" s="54"/>
      <c r="D229" s="55"/>
      <c r="E229" s="56"/>
      <c r="F229" s="54"/>
      <c r="G229" s="55"/>
    </row>
    <row r="230" spans="2:7">
      <c r="B230" s="44"/>
      <c r="C230" s="54"/>
      <c r="D230" s="55"/>
      <c r="E230" s="56"/>
      <c r="F230" s="54"/>
      <c r="G230" s="55"/>
    </row>
    <row r="231" spans="2:7">
      <c r="B231" s="44"/>
      <c r="C231" s="54"/>
      <c r="D231" s="55"/>
      <c r="E231" s="56"/>
      <c r="F231" s="54"/>
      <c r="G231" s="55"/>
    </row>
    <row r="232" spans="2:7">
      <c r="B232" s="44"/>
      <c r="C232" s="54"/>
      <c r="D232" s="55"/>
      <c r="E232" s="56"/>
      <c r="F232" s="54"/>
      <c r="G232" s="55"/>
    </row>
    <row r="233" spans="2:7">
      <c r="B233" s="44"/>
      <c r="C233" s="54"/>
      <c r="D233" s="55"/>
      <c r="E233" s="56"/>
      <c r="F233" s="54"/>
      <c r="G233" s="55"/>
    </row>
    <row r="234" spans="2:7">
      <c r="B234" s="44"/>
      <c r="C234" s="54"/>
      <c r="D234" s="55"/>
      <c r="E234" s="56"/>
      <c r="F234" s="54"/>
      <c r="G234" s="55"/>
    </row>
    <row r="235" spans="2:7">
      <c r="B235" s="44"/>
      <c r="C235" s="54"/>
      <c r="D235" s="55"/>
      <c r="E235" s="56"/>
      <c r="F235" s="54"/>
      <c r="G235" s="55"/>
    </row>
    <row r="236" spans="2:7">
      <c r="B236" s="44"/>
      <c r="C236" s="54"/>
      <c r="D236" s="55"/>
      <c r="E236" s="56"/>
      <c r="F236" s="54"/>
      <c r="G236" s="55"/>
    </row>
    <row r="237" spans="2:7">
      <c r="B237" s="44"/>
      <c r="C237" s="54"/>
      <c r="D237" s="55"/>
      <c r="E237" s="56"/>
      <c r="F237" s="54"/>
      <c r="G237" s="55"/>
    </row>
    <row r="238" spans="2:7">
      <c r="B238" s="44"/>
      <c r="C238" s="54"/>
      <c r="D238" s="55"/>
      <c r="E238" s="56"/>
      <c r="F238" s="54"/>
      <c r="G238" s="55"/>
    </row>
    <row r="239" spans="2:7">
      <c r="B239" s="44"/>
      <c r="C239" s="54"/>
      <c r="D239" s="55"/>
      <c r="E239" s="56"/>
      <c r="F239" s="54"/>
      <c r="G239" s="55"/>
    </row>
    <row r="240" spans="2:7">
      <c r="B240" s="44"/>
      <c r="C240" s="54"/>
      <c r="D240" s="55"/>
      <c r="E240" s="56"/>
      <c r="F240" s="54"/>
      <c r="G240" s="55"/>
    </row>
    <row r="241" spans="2:7">
      <c r="B241" s="44"/>
      <c r="C241" s="54"/>
      <c r="D241" s="55"/>
      <c r="E241" s="56"/>
      <c r="F241" s="54"/>
      <c r="G241" s="55"/>
    </row>
    <row r="242" spans="2:7">
      <c r="B242" s="44"/>
      <c r="C242" s="54"/>
      <c r="D242" s="55"/>
      <c r="E242" s="56"/>
      <c r="F242" s="54"/>
      <c r="G242" s="55"/>
    </row>
    <row r="243" spans="2:7">
      <c r="B243" s="44"/>
      <c r="C243" s="54"/>
      <c r="D243" s="55"/>
      <c r="E243" s="56"/>
      <c r="F243" s="54"/>
      <c r="G243" s="55"/>
    </row>
    <row r="244" spans="2:7">
      <c r="B244" s="44"/>
      <c r="C244" s="54"/>
      <c r="D244" s="55"/>
      <c r="E244" s="56"/>
      <c r="F244" s="54"/>
      <c r="G244" s="55"/>
    </row>
    <row r="245" spans="2:7">
      <c r="B245" s="44"/>
      <c r="C245" s="54"/>
      <c r="D245" s="55"/>
      <c r="E245" s="56"/>
      <c r="F245" s="54"/>
      <c r="G245" s="55"/>
    </row>
    <row r="246" spans="2:7">
      <c r="B246" s="44"/>
      <c r="C246" s="54"/>
      <c r="D246" s="55"/>
      <c r="E246" s="56"/>
      <c r="F246" s="54"/>
      <c r="G246" s="55"/>
    </row>
    <row r="247" spans="2:7">
      <c r="B247" s="44"/>
      <c r="C247" s="54"/>
      <c r="D247" s="55"/>
      <c r="E247" s="56"/>
      <c r="F247" s="54"/>
      <c r="G247" s="55"/>
    </row>
    <row r="248" spans="2:7">
      <c r="B248" s="44"/>
      <c r="C248" s="54"/>
      <c r="D248" s="55"/>
      <c r="E248" s="56"/>
      <c r="F248" s="54"/>
      <c r="G248" s="55"/>
    </row>
    <row r="249" spans="2:7">
      <c r="B249" s="44"/>
      <c r="C249" s="54"/>
      <c r="D249" s="55"/>
      <c r="E249" s="56"/>
      <c r="F249" s="54"/>
      <c r="G249" s="55"/>
    </row>
    <row r="250" spans="2:7">
      <c r="B250" s="44"/>
      <c r="C250" s="54"/>
      <c r="D250" s="55"/>
      <c r="E250" s="56"/>
      <c r="F250" s="54"/>
      <c r="G250" s="55"/>
    </row>
    <row r="251" spans="2:7">
      <c r="B251" s="44"/>
      <c r="C251" s="54"/>
      <c r="D251" s="55"/>
      <c r="E251" s="80"/>
      <c r="F251" s="54"/>
      <c r="G251" s="55"/>
    </row>
    <row r="252" spans="2:7">
      <c r="B252" s="44"/>
      <c r="C252" s="54"/>
      <c r="D252" s="55"/>
      <c r="E252" s="80"/>
      <c r="F252" s="54"/>
      <c r="G252" s="55"/>
    </row>
    <row r="253" spans="2:7">
      <c r="B253" s="44"/>
      <c r="C253" s="54"/>
      <c r="D253" s="55"/>
      <c r="E253" s="80"/>
      <c r="F253" s="54"/>
      <c r="G253" s="55"/>
    </row>
    <row r="254" spans="2:7">
      <c r="B254" s="44"/>
      <c r="C254" s="54"/>
      <c r="D254" s="55"/>
      <c r="E254" s="80"/>
      <c r="F254" s="54"/>
      <c r="G254" s="55"/>
    </row>
    <row r="255" spans="2:7">
      <c r="B255" s="44"/>
      <c r="C255" s="54"/>
      <c r="D255" s="55"/>
      <c r="E255" s="56"/>
      <c r="F255" s="54"/>
      <c r="G255" s="55"/>
    </row>
    <row r="256" spans="2:7">
      <c r="B256" s="44"/>
      <c r="C256" s="54"/>
      <c r="D256" s="55"/>
      <c r="E256" s="80"/>
      <c r="F256" s="54"/>
      <c r="G256" s="55"/>
    </row>
    <row r="257" spans="2:7">
      <c r="B257" s="44"/>
      <c r="C257" s="54"/>
      <c r="D257" s="55"/>
      <c r="E257" s="56"/>
      <c r="F257" s="54"/>
      <c r="G257" s="55"/>
    </row>
    <row r="258" spans="2:7">
      <c r="B258" s="44"/>
      <c r="C258" s="54"/>
      <c r="D258" s="55"/>
      <c r="E258" s="56"/>
      <c r="F258" s="54"/>
      <c r="G258" s="55"/>
    </row>
    <row r="259" spans="2:7">
      <c r="B259" s="44"/>
      <c r="C259" s="54"/>
      <c r="D259" s="55"/>
      <c r="E259" s="56"/>
      <c r="F259" s="54"/>
      <c r="G259" s="55"/>
    </row>
    <row r="260" spans="2:7">
      <c r="B260" s="44"/>
      <c r="C260" s="54"/>
      <c r="D260" s="55"/>
      <c r="E260" s="80"/>
      <c r="F260" s="54"/>
      <c r="G260" s="55"/>
    </row>
    <row r="261" spans="2:7">
      <c r="B261" s="44"/>
      <c r="C261" s="54"/>
      <c r="D261" s="55"/>
      <c r="E261" s="80"/>
      <c r="F261" s="54"/>
      <c r="G261" s="55"/>
    </row>
    <row r="262" spans="2:7">
      <c r="B262" s="44"/>
      <c r="C262" s="54"/>
      <c r="D262" s="55"/>
      <c r="E262" s="80"/>
      <c r="F262" s="54"/>
      <c r="G262" s="55"/>
    </row>
    <row r="263" spans="2:7">
      <c r="B263" s="44"/>
      <c r="C263" s="54"/>
      <c r="D263" s="55"/>
      <c r="E263" s="80"/>
      <c r="F263" s="54"/>
      <c r="G263" s="55"/>
    </row>
    <row r="264" spans="2:7">
      <c r="B264" s="44"/>
      <c r="C264" s="54"/>
      <c r="D264" s="55"/>
      <c r="E264" s="80"/>
      <c r="F264" s="54"/>
      <c r="G264" s="55"/>
    </row>
    <row r="265" spans="2:7">
      <c r="B265" s="44"/>
      <c r="C265" s="54"/>
      <c r="D265" s="55"/>
      <c r="E265" s="80"/>
      <c r="F265" s="54"/>
      <c r="G265" s="55"/>
    </row>
    <row r="266" spans="2:7">
      <c r="B266" s="44"/>
      <c r="C266" s="54"/>
      <c r="D266" s="55"/>
      <c r="E266" s="80"/>
      <c r="F266" s="54"/>
      <c r="G266" s="55"/>
    </row>
    <row r="267" spans="2:7">
      <c r="B267" s="44"/>
      <c r="C267" s="54"/>
      <c r="D267" s="55"/>
      <c r="E267" s="80"/>
      <c r="F267" s="54"/>
      <c r="G267" s="55"/>
    </row>
    <row r="268" spans="2:7">
      <c r="B268" s="44"/>
      <c r="C268" s="54"/>
      <c r="D268" s="55"/>
      <c r="E268" s="80"/>
      <c r="F268" s="54"/>
      <c r="G268" s="55"/>
    </row>
    <row r="269" spans="2:7">
      <c r="B269" s="44"/>
      <c r="C269" s="54"/>
      <c r="D269" s="55"/>
      <c r="E269" s="80"/>
      <c r="F269" s="54"/>
      <c r="G269" s="55"/>
    </row>
    <row r="270" spans="2:7">
      <c r="B270" s="44"/>
      <c r="C270" s="54"/>
      <c r="D270" s="55"/>
      <c r="E270" s="80"/>
      <c r="F270" s="54"/>
      <c r="G270" s="55"/>
    </row>
    <row r="271" spans="2:7">
      <c r="B271" s="44"/>
      <c r="C271" s="54"/>
      <c r="D271" s="55"/>
      <c r="E271" s="80"/>
      <c r="F271" s="54"/>
      <c r="G271" s="55"/>
    </row>
    <row r="272" spans="2:7">
      <c r="B272" s="44"/>
      <c r="C272" s="54"/>
      <c r="D272" s="55"/>
      <c r="E272" s="80"/>
      <c r="F272" s="54"/>
      <c r="G272" s="55"/>
    </row>
    <row r="273" spans="2:7">
      <c r="B273" s="44"/>
      <c r="C273" s="54"/>
      <c r="D273" s="55"/>
      <c r="E273" s="80"/>
      <c r="F273" s="54"/>
      <c r="G273" s="55"/>
    </row>
    <row r="274" spans="2:7">
      <c r="B274" s="44"/>
      <c r="C274" s="54"/>
      <c r="D274" s="55"/>
      <c r="E274" s="80"/>
      <c r="F274" s="54"/>
      <c r="G274" s="55"/>
    </row>
    <row r="275" spans="2:7">
      <c r="B275" s="44"/>
      <c r="C275" s="54"/>
      <c r="D275" s="55"/>
      <c r="E275" s="80"/>
      <c r="F275" s="54"/>
      <c r="G275" s="55"/>
    </row>
    <row r="276" spans="2:7">
      <c r="B276" s="44"/>
      <c r="C276" s="54"/>
      <c r="D276" s="55"/>
      <c r="E276" s="80"/>
      <c r="F276" s="54"/>
      <c r="G276" s="55"/>
    </row>
    <row r="277" spans="2:7">
      <c r="B277" s="44"/>
      <c r="C277" s="54"/>
      <c r="D277" s="55"/>
      <c r="E277" s="80"/>
      <c r="F277" s="54"/>
      <c r="G277" s="55"/>
    </row>
    <row r="278" spans="2:7">
      <c r="B278" s="44"/>
      <c r="C278" s="54"/>
      <c r="D278" s="55"/>
      <c r="E278" s="80"/>
      <c r="F278" s="54"/>
      <c r="G278" s="55"/>
    </row>
    <row r="279" spans="2:7">
      <c r="B279" s="44"/>
      <c r="C279" s="54"/>
      <c r="D279" s="55"/>
      <c r="E279" s="80"/>
      <c r="F279" s="54"/>
      <c r="G279" s="55"/>
    </row>
    <row r="280" spans="2:7">
      <c r="B280" s="44"/>
      <c r="C280" s="54"/>
      <c r="D280" s="55"/>
      <c r="E280" s="80"/>
      <c r="F280" s="54"/>
      <c r="G280" s="55"/>
    </row>
    <row r="281" spans="2:7">
      <c r="B281" s="44"/>
      <c r="C281" s="54"/>
      <c r="D281" s="55"/>
      <c r="E281" s="80"/>
      <c r="F281" s="54"/>
      <c r="G281" s="55"/>
    </row>
    <row r="282" spans="2:7">
      <c r="B282" s="44"/>
      <c r="C282" s="54"/>
      <c r="D282" s="55"/>
      <c r="E282" s="80"/>
      <c r="F282" s="54"/>
      <c r="G282" s="55"/>
    </row>
    <row r="283" spans="2:7">
      <c r="B283" s="44"/>
      <c r="C283" s="54"/>
      <c r="D283" s="55"/>
      <c r="E283" s="80"/>
      <c r="F283" s="54"/>
      <c r="G283" s="55"/>
    </row>
    <row r="284" spans="2:7">
      <c r="B284" s="44"/>
      <c r="C284" s="54"/>
      <c r="D284" s="55"/>
      <c r="E284" s="80"/>
      <c r="F284" s="54"/>
      <c r="G284" s="55"/>
    </row>
    <row r="285" spans="2:7">
      <c r="B285" s="44"/>
      <c r="C285" s="54"/>
      <c r="D285" s="55"/>
      <c r="E285" s="80"/>
      <c r="F285" s="54"/>
      <c r="G285" s="55"/>
    </row>
    <row r="286" spans="2:7">
      <c r="B286" s="44"/>
      <c r="C286" s="54"/>
      <c r="D286" s="55"/>
      <c r="E286" s="80"/>
      <c r="F286" s="54"/>
      <c r="G286" s="55"/>
    </row>
    <row r="287" spans="2:7">
      <c r="B287" s="44"/>
      <c r="C287" s="54"/>
      <c r="D287" s="55"/>
      <c r="E287" s="80"/>
      <c r="F287" s="54"/>
      <c r="G287" s="55"/>
    </row>
    <row r="288" spans="2:7">
      <c r="B288" s="44"/>
      <c r="C288" s="54"/>
      <c r="D288" s="55"/>
      <c r="E288" s="80"/>
      <c r="F288" s="54"/>
      <c r="G288" s="55"/>
    </row>
    <row r="289" spans="2:7">
      <c r="B289" s="44"/>
      <c r="C289" s="54"/>
      <c r="D289" s="55"/>
      <c r="E289" s="80"/>
      <c r="F289" s="54"/>
      <c r="G289" s="55"/>
    </row>
    <row r="290" spans="2:7">
      <c r="B290" s="44"/>
      <c r="C290" s="54"/>
      <c r="D290" s="55"/>
      <c r="E290" s="80"/>
      <c r="F290" s="54"/>
      <c r="G290" s="55"/>
    </row>
    <row r="291" spans="2:7">
      <c r="B291" s="44"/>
      <c r="C291" s="54"/>
      <c r="D291" s="55"/>
      <c r="E291" s="80"/>
      <c r="F291" s="54"/>
      <c r="G291" s="55"/>
    </row>
    <row r="292" spans="2:7">
      <c r="B292" s="44"/>
      <c r="C292" s="54"/>
      <c r="D292" s="55"/>
      <c r="E292" s="80"/>
      <c r="F292" s="54"/>
      <c r="G292" s="55"/>
    </row>
    <row r="293" spans="2:7">
      <c r="B293" s="44"/>
      <c r="C293" s="54"/>
      <c r="D293" s="55"/>
      <c r="E293" s="80"/>
      <c r="F293" s="54"/>
      <c r="G293" s="55"/>
    </row>
    <row r="294" spans="2:7">
      <c r="B294" s="44"/>
      <c r="C294" s="54"/>
      <c r="D294" s="55"/>
      <c r="E294" s="80"/>
      <c r="F294" s="54"/>
      <c r="G294" s="55"/>
    </row>
    <row r="295" spans="2:7">
      <c r="B295" s="44"/>
      <c r="C295" s="54"/>
      <c r="D295" s="55"/>
      <c r="E295" s="80"/>
      <c r="F295" s="54"/>
      <c r="G295" s="55"/>
    </row>
    <row r="296" spans="2:7">
      <c r="B296" s="44"/>
      <c r="C296" s="54"/>
      <c r="D296" s="55"/>
      <c r="E296" s="80"/>
      <c r="F296" s="54"/>
      <c r="G296" s="55"/>
    </row>
    <row r="297" spans="2:7">
      <c r="B297" s="44"/>
      <c r="C297" s="54"/>
      <c r="D297" s="55"/>
      <c r="E297" s="80"/>
      <c r="F297" s="54"/>
      <c r="G297" s="55"/>
    </row>
    <row r="298" spans="2:7">
      <c r="B298" s="44"/>
      <c r="C298" s="54"/>
      <c r="D298" s="55"/>
      <c r="E298" s="80"/>
      <c r="F298" s="54"/>
      <c r="G298" s="55"/>
    </row>
    <row r="299" spans="2:7">
      <c r="B299" s="44"/>
      <c r="C299" s="54"/>
      <c r="D299" s="55"/>
      <c r="E299" s="80"/>
      <c r="F299" s="54"/>
      <c r="G299" s="55"/>
    </row>
    <row r="300" spans="2:7">
      <c r="B300" s="44"/>
      <c r="C300" s="54"/>
      <c r="D300" s="55"/>
      <c r="E300" s="80"/>
      <c r="F300" s="54"/>
      <c r="G300" s="55"/>
    </row>
    <row r="301" spans="2:7">
      <c r="B301" s="44"/>
      <c r="C301" s="54"/>
      <c r="D301" s="55"/>
      <c r="E301" s="80"/>
      <c r="F301" s="54"/>
      <c r="G301" s="55"/>
    </row>
    <row r="302" spans="2:7">
      <c r="B302" s="44"/>
      <c r="C302" s="54"/>
      <c r="D302" s="55"/>
      <c r="E302" s="80"/>
      <c r="F302" s="54"/>
      <c r="G302" s="55"/>
    </row>
    <row r="303" spans="2:7">
      <c r="B303" s="44"/>
      <c r="C303" s="54"/>
      <c r="D303" s="55"/>
      <c r="E303" s="80"/>
      <c r="F303" s="54"/>
      <c r="G303" s="55"/>
    </row>
    <row r="304" spans="2:7">
      <c r="B304" s="44"/>
    </row>
    <row r="312" spans="9:9">
      <c r="I312" s="32" t="s">
        <v>235</v>
      </c>
    </row>
  </sheetData>
  <autoFilter ref="A2:S138" xr:uid="{00000000-0009-0000-0000-000002000000}">
    <sortState ref="A4:S138">
      <sortCondition ref="H2:H138"/>
    </sortState>
  </autoFilter>
  <mergeCells count="9">
    <mergeCell ref="M160:M161"/>
    <mergeCell ref="N160:N161"/>
    <mergeCell ref="H165:N165"/>
    <mergeCell ref="A1:A2"/>
    <mergeCell ref="B1:B2"/>
    <mergeCell ref="C1:C2"/>
    <mergeCell ref="D1:D2"/>
    <mergeCell ref="E1:F1"/>
    <mergeCell ref="G1:I1"/>
  </mergeCells>
  <conditionalFormatting sqref="E138">
    <cfRule type="duplicateValues" dxfId="8" priority="6"/>
  </conditionalFormatting>
  <conditionalFormatting sqref="E3:E14">
    <cfRule type="duplicateValues" dxfId="7" priority="7"/>
  </conditionalFormatting>
  <conditionalFormatting sqref="E53:E61 E15:E51">
    <cfRule type="duplicateValues" dxfId="6" priority="8"/>
  </conditionalFormatting>
  <conditionalFormatting sqref="E52">
    <cfRule type="duplicateValues" dxfId="5" priority="5"/>
  </conditionalFormatting>
  <conditionalFormatting sqref="E62:E86 E90:E137">
    <cfRule type="duplicateValues" dxfId="4" priority="4"/>
  </conditionalFormatting>
  <conditionalFormatting sqref="E89">
    <cfRule type="duplicateValues" dxfId="3" priority="3"/>
  </conditionalFormatting>
  <conditionalFormatting sqref="E87">
    <cfRule type="duplicateValues" dxfId="2" priority="2"/>
  </conditionalFormatting>
  <conditionalFormatting sqref="E88">
    <cfRule type="duplicateValues" dxfId="1" priority="1"/>
  </conditionalFormatting>
  <conditionalFormatting sqref="E3:E37">
    <cfRule type="duplicateValues" dxfId="0" priority="9"/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1-чорак.</vt:lpstr>
      <vt:lpstr>2 - чорак</vt:lpstr>
      <vt:lpstr>3 - чорак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Doniyor Shukurov</dc:creator>
  <cp:lastModifiedBy>Doniyor Shukurov</cp:lastModifiedBy>
  <dcterms:created xsi:type="dcterms:W3CDTF">2023-08-15T09:17:59Z</dcterms:created>
  <dcterms:modified xsi:type="dcterms:W3CDTF">2023-09-13T06:54:01Z</dcterms:modified>
</cp:coreProperties>
</file>